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цен проц\"/>
    </mc:Choice>
  </mc:AlternateContent>
  <xr:revisionPtr revIDLastSave="0" documentId="13_ncr:1_{4FF22305-DD6D-4D40-B40C-91D36D0685E9}" xr6:coauthVersionLast="45" xr6:coauthVersionMax="45" xr10:uidLastSave="{00000000-0000-0000-0000-000000000000}"/>
  <bookViews>
    <workbookView xWindow="-120" yWindow="-120" windowWidth="20730" windowHeight="11160" firstSheet="18" activeTab="28" xr2:uid="{00000000-000D-0000-FFFF-FFFF00000000}"/>
  </bookViews>
  <sheets>
    <sheet name="титул" sheetId="24" r:id="rId1"/>
    <sheet name="5 &quot;А&quot;" sheetId="28" r:id="rId2"/>
    <sheet name="5 &quot;Б&quot; " sheetId="30" r:id="rId3"/>
    <sheet name="5 кл &quot;В&quot;" sheetId="29" r:id="rId4"/>
    <sheet name="5&quot;Г&quot;" sheetId="31" r:id="rId5"/>
    <sheet name="Лист2" sheetId="56" r:id="rId6"/>
    <sheet name="5 &quot;Д&quot;" sheetId="17" r:id="rId7"/>
    <sheet name="5 &quot;И&quot; " sheetId="32" r:id="rId8"/>
    <sheet name="6&quot;А&quot;" sheetId="33" r:id="rId9"/>
    <sheet name="6 &quot;Б&quot;" sheetId="34" r:id="rId10"/>
    <sheet name="Лист1" sheetId="55" r:id="rId11"/>
    <sheet name="6 &quot;В&quot; " sheetId="35" r:id="rId12"/>
    <sheet name="6 &quot;Д&quot;  " sheetId="36" r:id="rId13"/>
    <sheet name="6 &quot;И&quot;   " sheetId="37" r:id="rId14"/>
    <sheet name="7&quot;А&quot;" sheetId="38" r:id="rId15"/>
    <sheet name="7 &quot;Б&quot;" sheetId="19" r:id="rId16"/>
    <sheet name="7 &quot;В&quot; " sheetId="39" r:id="rId17"/>
    <sheet name="7 &quot;Д&quot;  " sheetId="40" r:id="rId18"/>
    <sheet name="7 &quot;И&quot;  " sheetId="41" r:id="rId19"/>
    <sheet name="8&quot;А&quot;" sheetId="42" r:id="rId20"/>
    <sheet name="8&quot;Б&quot;" sheetId="43" r:id="rId21"/>
    <sheet name="8&quot;В&quot; " sheetId="44" r:id="rId22"/>
    <sheet name="8&quot;Д&quot; " sheetId="45" r:id="rId23"/>
    <sheet name="8&quot;И&quot;  " sheetId="46" r:id="rId24"/>
    <sheet name="9&quot;А&quot;" sheetId="47" r:id="rId25"/>
    <sheet name="9&quot;Б&quot;" sheetId="21" r:id="rId26"/>
    <sheet name="9&quot;В&quot; " sheetId="48" r:id="rId27"/>
    <sheet name="9&quot;Д&quot; " sheetId="49" r:id="rId28"/>
    <sheet name="9&quot;И&quot;  " sheetId="50" r:id="rId29"/>
    <sheet name="Лист3" sheetId="57" r:id="rId3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50" l="1"/>
  <c r="J3" i="50"/>
  <c r="H3" i="50"/>
  <c r="G3" i="50"/>
  <c r="E3" i="50"/>
  <c r="D3" i="50"/>
  <c r="C3" i="50"/>
  <c r="B3" i="50"/>
  <c r="L3" i="49"/>
  <c r="Q3" i="47"/>
  <c r="R3" i="46"/>
  <c r="F3" i="46"/>
  <c r="D3" i="46"/>
  <c r="B3" i="46"/>
  <c r="P3" i="49" l="1"/>
  <c r="O3" i="49"/>
  <c r="N3" i="49"/>
  <c r="J3" i="49"/>
  <c r="H3" i="49"/>
  <c r="G3" i="49"/>
  <c r="D3" i="49"/>
  <c r="C3" i="49"/>
  <c r="B3" i="49"/>
  <c r="L3" i="48"/>
  <c r="K3" i="48"/>
  <c r="G3" i="21"/>
  <c r="G3" i="48"/>
  <c r="B3" i="48"/>
  <c r="Q3" i="48"/>
  <c r="P3" i="48"/>
  <c r="O3" i="48"/>
  <c r="N3" i="48"/>
  <c r="E3" i="48"/>
  <c r="D3" i="48"/>
  <c r="C3" i="48"/>
  <c r="E3" i="21"/>
  <c r="D3" i="21"/>
  <c r="Q3" i="21"/>
  <c r="P3" i="21"/>
  <c r="O3" i="21"/>
  <c r="N3" i="21"/>
  <c r="B3" i="21"/>
  <c r="C3" i="21"/>
  <c r="P3" i="47"/>
  <c r="O3" i="47"/>
  <c r="N3" i="47"/>
  <c r="J3" i="47"/>
  <c r="G3" i="47"/>
  <c r="E3" i="47"/>
  <c r="D3" i="47"/>
  <c r="C3" i="47"/>
  <c r="B3" i="47"/>
  <c r="R3" i="45"/>
  <c r="F3" i="45"/>
  <c r="D3" i="45"/>
  <c r="B3" i="45"/>
  <c r="R3" i="44"/>
  <c r="M3" i="44"/>
  <c r="L3" i="44"/>
  <c r="F3" i="44"/>
  <c r="D3" i="44"/>
  <c r="B3" i="44"/>
  <c r="K3" i="43"/>
  <c r="H3" i="43"/>
  <c r="E3" i="43"/>
  <c r="D3" i="43"/>
  <c r="C3" i="43"/>
  <c r="R3" i="43"/>
  <c r="O3" i="43"/>
  <c r="F3" i="43"/>
  <c r="B3" i="43"/>
  <c r="K3" i="42"/>
  <c r="E3" i="42"/>
  <c r="D3" i="42"/>
  <c r="N3" i="42"/>
  <c r="B3" i="42"/>
  <c r="R3" i="42"/>
  <c r="O3" i="42"/>
  <c r="F3" i="42"/>
  <c r="E3" i="38"/>
  <c r="D3" i="38"/>
  <c r="O3" i="33"/>
  <c r="N3" i="33"/>
  <c r="E3" i="33"/>
  <c r="D3" i="33"/>
  <c r="C3" i="33"/>
  <c r="B3" i="33"/>
  <c r="B3" i="38"/>
</calcChain>
</file>

<file path=xl/sharedStrings.xml><?xml version="1.0" encoding="utf-8"?>
<sst xmlns="http://schemas.openxmlformats.org/spreadsheetml/2006/main" count="1320" uniqueCount="410">
  <si>
    <t>литература</t>
  </si>
  <si>
    <t>история</t>
  </si>
  <si>
    <t>география</t>
  </si>
  <si>
    <t>октябрь</t>
  </si>
  <si>
    <t>ноябрь</t>
  </si>
  <si>
    <t xml:space="preserve">май </t>
  </si>
  <si>
    <t>месяц/ учебный предмет</t>
  </si>
  <si>
    <t>русский язык</t>
  </si>
  <si>
    <t>ИЗО</t>
  </si>
  <si>
    <t>технология</t>
  </si>
  <si>
    <t>сентябрь</t>
  </si>
  <si>
    <t>декабрь</t>
  </si>
  <si>
    <t>январь</t>
  </si>
  <si>
    <t>февраль</t>
  </si>
  <si>
    <t>март</t>
  </si>
  <si>
    <t>апрель</t>
  </si>
  <si>
    <t>количество часов в год</t>
  </si>
  <si>
    <t>количество часов на оценочные процедуры</t>
  </si>
  <si>
    <t xml:space="preserve">математика </t>
  </si>
  <si>
    <t>алгебра</t>
  </si>
  <si>
    <t>геометрия</t>
  </si>
  <si>
    <t xml:space="preserve">вероятность и статистика </t>
  </si>
  <si>
    <t>информатика</t>
  </si>
  <si>
    <t>физика</t>
  </si>
  <si>
    <t>химия</t>
  </si>
  <si>
    <t>биология</t>
  </si>
  <si>
    <t>ОДНКР</t>
  </si>
  <si>
    <t>музыка</t>
  </si>
  <si>
    <t>физическая культура</t>
  </si>
  <si>
    <t>ОБЖ</t>
  </si>
  <si>
    <t>обществознание</t>
  </si>
  <si>
    <t xml:space="preserve">физика </t>
  </si>
  <si>
    <t>Приложение к приказу №……... от ……………………</t>
  </si>
  <si>
    <t xml:space="preserve">Внесены изменения </t>
  </si>
  <si>
    <t>Приказ № ………...от ……………..</t>
  </si>
  <si>
    <t>График оценочных процедур                                 на 2023-2024 учебный год</t>
  </si>
  <si>
    <t>англ.яз</t>
  </si>
  <si>
    <t>введение в естествознание</t>
  </si>
  <si>
    <t>введение в химию</t>
  </si>
  <si>
    <t>изо</t>
  </si>
  <si>
    <t>англ. Яз</t>
  </si>
  <si>
    <t>Родной язык (русский)</t>
  </si>
  <si>
    <t>Родная литература (русская)</t>
  </si>
  <si>
    <t>Анг. Яз</t>
  </si>
  <si>
    <t>Второй иностранный язык</t>
  </si>
  <si>
    <t>20.10 - аудирование, 23.10 - ЛЕ,ГМ</t>
  </si>
  <si>
    <t>23.10 - аудирование, 25.10 - ЛЕ,ГМ</t>
  </si>
  <si>
    <t>англ</t>
  </si>
  <si>
    <t>24.10 - аудирование, 25.10 - ЛЕ,ГМ</t>
  </si>
  <si>
    <t>26.12. - чтение, 27.12 - ЛЕ,ГМ</t>
  </si>
  <si>
    <t>Основы правовых знаний</t>
  </si>
  <si>
    <t>Региональная экономика</t>
  </si>
  <si>
    <t>Англ.яз</t>
  </si>
  <si>
    <t>23/письмо,говорение/24аудирование</t>
  </si>
  <si>
    <t>18/письмо,говорение/20/чтение</t>
  </si>
  <si>
    <t>20/аудир.чтение/24/письмо</t>
  </si>
  <si>
    <t>20\аудир..чтение,24/письмо</t>
  </si>
  <si>
    <t>18\письмо,говорение\25/чтение</t>
  </si>
  <si>
    <t>22.12\аудир.,чтение 25.12/письмо</t>
  </si>
  <si>
    <t>21.12аудир.чтение, 25.12письмо</t>
  </si>
  <si>
    <t>19.10чтение, 23.10аудир.,письмо</t>
  </si>
  <si>
    <t>20/чтение,говорение, 23/аудиров.письмо</t>
  </si>
  <si>
    <t>22\чтение,аудирован. 25/письмо</t>
  </si>
  <si>
    <t>20\чтение,письмо 23\аудир.говорение</t>
  </si>
  <si>
    <t>22\чтение .говор., 25/чтение,письмо</t>
  </si>
  <si>
    <t>23\чтение .говор., 24/чтение,письмо</t>
  </si>
  <si>
    <t>25\чтение,письмо 26\аудир.,говорение</t>
  </si>
  <si>
    <t>23/чтение,говорение25\чтение,письмо</t>
  </si>
  <si>
    <t>11\чтение,аудиров.13/аудиров.,письмо</t>
  </si>
  <si>
    <t>23/чтение,письмо.25\аудир.,письмо</t>
  </si>
  <si>
    <t>11/чтение,письмо13/аудиров.,письмо</t>
  </si>
  <si>
    <t>англ.яз.</t>
  </si>
  <si>
    <t>23/чтение,письмо25\аудир.,говорен.</t>
  </si>
  <si>
    <t>11/чтение,письмо13/аудир.,говорен.</t>
  </si>
  <si>
    <t>23\чтение,говорение26/письмо,аудир.</t>
  </si>
  <si>
    <t>11/чтение,говорен.14\аудиров.,письмо</t>
  </si>
  <si>
    <t>12/чтение,говорен.15\аудиров.,письмо</t>
  </si>
  <si>
    <t>24\чтение,говорение27/письмо,аудир.</t>
  </si>
  <si>
    <t>25/чтение,говорение,26/чтение,письмо</t>
  </si>
  <si>
    <t>13/чтение,говорение,14/письмо,аудир.</t>
  </si>
  <si>
    <t>24/аудир,письмо25/чтение,говорен.</t>
  </si>
  <si>
    <t>12/аудир,письмо13/чтение,говорен.</t>
  </si>
  <si>
    <t>20\чтение,говорен. 23\письмо,аудир.</t>
  </si>
  <si>
    <t>18чтение,письмо, 20аудир.,говорен.</t>
  </si>
  <si>
    <t>18.12. говорение, письмо</t>
  </si>
  <si>
    <t>19.12. говорение, письмо</t>
  </si>
  <si>
    <t>3.10 Действия с натуральными числами и десятичными дробями.Проценты.</t>
  </si>
  <si>
    <t>13.09 Входной контроль.</t>
  </si>
  <si>
    <t>8.11 Сочинение-описание местности. 17.11 Лексикология. Культура речи.</t>
  </si>
  <si>
    <t xml:space="preserve">4.10 Обучающее сочинениею 19.10 Функциональныеразновидности языка  </t>
  </si>
  <si>
    <t>21.12. итоговая к.р. "Литература и жизнь"</t>
  </si>
  <si>
    <t>13.09 Входной контроль</t>
  </si>
  <si>
    <t>4.10 Обучающее изложение. 19.10. Функциональные разновидности языка</t>
  </si>
  <si>
    <t>8.11 Сочинение-описание местности. 17.11 Лексикология. Культура речи</t>
  </si>
  <si>
    <t>8.12 Словообразование. Орфография. 26.12 Имя существительное</t>
  </si>
  <si>
    <t>21.12 итоговая к.р. "Литература и жизнь"</t>
  </si>
  <si>
    <t>11.10. Сочинение "Чем Гринёв привлёк Пугачёва".</t>
  </si>
  <si>
    <t>22.11 Сжатое изложение</t>
  </si>
  <si>
    <t>26.12 Синтаксис</t>
  </si>
  <si>
    <t>9.10 Сочинение по роману А.С.пушкина "Капитанская доска"</t>
  </si>
  <si>
    <t>16.11 Сочинение по комедии Н.В.Гоголя "Ревизор"</t>
  </si>
  <si>
    <t>21.12 Произведениея о ВОВ</t>
  </si>
  <si>
    <t>19.09.2023 "Прямолинейное равномерное движение"</t>
  </si>
  <si>
    <t>19.09.2023  "Прямолинейное равномерное движение"</t>
  </si>
  <si>
    <t>14.11 "Силы в механике. Законы Ньютона", 28.11 "Динамика материальной точки"</t>
  </si>
  <si>
    <t>09.10.2023 "Первичные сведения о строении вещества"</t>
  </si>
  <si>
    <t>10.10.2023 "Первичные сведения о строении вещества"</t>
  </si>
  <si>
    <t>25.12 "Механическое движение. Масса. Плотность. Силы"</t>
  </si>
  <si>
    <t>26.12 "Механическое движение. Масса. Плотность. Силы"</t>
  </si>
  <si>
    <t>07.12 "Тепловые явления. Изменение агрегатных состояний вещества"</t>
  </si>
  <si>
    <t>20.09 "Кинематика прямолинейного равномерного движения", 28.09 Кинематика равноускоренного движения"</t>
  </si>
  <si>
    <t>16.11 "Законы Ньютона. Силы", 29.11 "Импульс. Энергия. Работа. Мощность"</t>
  </si>
  <si>
    <t>05.10 "Основы кинематики"</t>
  </si>
  <si>
    <t>07.10 "Основы кинематики"</t>
  </si>
  <si>
    <t>20.10.Контрольная работа по теме "Рациональные числа"</t>
  </si>
  <si>
    <t>21.12.Контрольная работа по теме "Алгебраические выражения"</t>
  </si>
  <si>
    <t>31.01.Контрольная работа по теме «Формулы сокращенного умножения.»</t>
  </si>
  <si>
    <t>20.03Контрольная работа по теме "Линейные уравнения".</t>
  </si>
  <si>
    <t>15.05.Контрольная работа по теме "Координаты и графики. Функции"28.05 Итоговая контрольная работа</t>
  </si>
  <si>
    <t>23.10.Контрольная работа по теме "Рациональные числа"</t>
  </si>
  <si>
    <t>25.12.Контрольная работа по теме "Алгебраические выражения"</t>
  </si>
  <si>
    <t>20.03.Контрольная работа по теме "Линейные уравнения".</t>
  </si>
  <si>
    <t>15.05.Контрольная работа по теме "Координаты и графики. Функции" 29.05.Итоговая контрольная работа</t>
  </si>
  <si>
    <t>28.05.Контрольная работа по теме "Координаты и графики. Функции" 28.05. Итоговая работа</t>
  </si>
  <si>
    <t>27.10.Контрольная работа « Первоначальные геометрические сведения»</t>
  </si>
  <si>
    <t>01.02.Контрольная работа по теме "Треугольники"</t>
  </si>
  <si>
    <t>03.04.Контрольная работа по теме "Параллельные прямые, сумма углов треугольника"</t>
  </si>
  <si>
    <t>17.05.Контрольная работа по теме "Окружность и круг. Геометрические построения" 29.05 итоговая контрольная работа</t>
  </si>
  <si>
    <t>30.10.Контрольная работа « Первоначальные геометрические сведения»</t>
  </si>
  <si>
    <t>02.02.Контрольная работа по теме "Треугольники"</t>
  </si>
  <si>
    <t>04.04.Контрольная работа по теме "Параллельные прямые, сумма углов треугольника"</t>
  </si>
  <si>
    <t>16.05.Контрольная работа по теме "Окружность и круг. Геометрические построения" 27.05. итоговая контрольная работа</t>
  </si>
  <si>
    <t>29.01.Итоговая контрольная работа по разделу «Статистика»</t>
  </si>
  <si>
    <t>30.01.Итоговая контрольная работа по разделу «Статистика»</t>
  </si>
  <si>
    <t>30.01. итоговая к.р. По разделу Статистика</t>
  </si>
  <si>
    <t>30.01 Итоговая контрольная работа по разделу Статистика</t>
  </si>
  <si>
    <t>07.11."Вещества и химические реакции"</t>
  </si>
  <si>
    <r>
      <t>0</t>
    </r>
    <r>
      <rPr>
        <sz val="11"/>
        <color theme="1"/>
        <rFont val="Calibri"/>
        <family val="2"/>
        <charset val="204"/>
        <scheme val="minor"/>
      </rPr>
      <t>9.11."Электролитическая диссоциация. Химические реации в растворах</t>
    </r>
    <r>
      <rPr>
        <b/>
        <sz val="11"/>
        <color theme="1"/>
        <rFont val="Calibri"/>
        <family val="2"/>
        <charset val="204"/>
        <scheme val="minor"/>
      </rPr>
      <t>"</t>
    </r>
  </si>
  <si>
    <t>16.11. "Вещества и химические реакции"</t>
  </si>
  <si>
    <t>28.12."Воздух.Кислород, Оксиды"</t>
  </si>
  <si>
    <t>13.09."Основные закономерности протекания химических реакций"16.09."Растворы"</t>
  </si>
  <si>
    <t>11.10."Клетка"</t>
  </si>
  <si>
    <t>17.05. Итоговая контрольная работа</t>
  </si>
  <si>
    <t>19.12. итоговая работа за 1 полугодие</t>
  </si>
  <si>
    <t>19.10 "Решение треугольников"</t>
  </si>
  <si>
    <t>28.12 "Правильные многоугольники"</t>
  </si>
  <si>
    <t>18.10 "Функция"</t>
  </si>
  <si>
    <t>16.12" Квадратичная функция"</t>
  </si>
  <si>
    <t>29.11 диагностическая работа ВШК</t>
  </si>
  <si>
    <t>19.10 Решение треугольников</t>
  </si>
  <si>
    <t>30.11 Правильные многоугольники</t>
  </si>
  <si>
    <t xml:space="preserve">16.10 Неравенства </t>
  </si>
  <si>
    <t>19.12 Квадратичная функция</t>
  </si>
  <si>
    <t>18.09.23 "Повторение и углубление знаний основных разделов 8 класса"</t>
  </si>
  <si>
    <t>06.11.23 "Электролитическая диссоциация.Химические реакции"</t>
  </si>
  <si>
    <t>08.12 "Тепловые явления".</t>
  </si>
  <si>
    <t>06.12 "Тепловые явления".</t>
  </si>
  <si>
    <r>
      <rPr>
        <sz val="11"/>
        <color theme="1"/>
        <rFont val="Times New Roman"/>
        <family val="1"/>
        <charset val="204"/>
      </rPr>
      <t>17.11 Тело и вещест</t>
    </r>
    <r>
      <rPr>
        <sz val="12"/>
        <color theme="1"/>
        <rFont val="Times New Roman"/>
        <family val="1"/>
        <charset val="204"/>
      </rPr>
      <t>во</t>
    </r>
  </si>
  <si>
    <t>17.11 Тело и вещество</t>
  </si>
  <si>
    <r>
      <rPr>
        <sz val="11"/>
        <color theme="1"/>
        <rFont val="Times New Roman"/>
        <family val="1"/>
        <charset val="204"/>
      </rPr>
      <t>17.11 Тело и веществ</t>
    </r>
    <r>
      <rPr>
        <sz val="12"/>
        <color theme="1"/>
        <rFont val="Times New Roman"/>
        <family val="1"/>
        <charset val="204"/>
      </rPr>
      <t>о</t>
    </r>
  </si>
  <si>
    <t>15.11 Тело и вещество</t>
  </si>
  <si>
    <t>22.12 "Литература 1-й половины 19 века"</t>
  </si>
  <si>
    <t>21.12 "Литература 1-й половины 19 века"</t>
  </si>
  <si>
    <t>20.05 Итоговая контрорльная работа за курс 8 класса</t>
  </si>
  <si>
    <t>24.05 Итоговая контрорльная работа за курс 8 класса</t>
  </si>
  <si>
    <t>19.09 К/р по теме "Повторение изученного в 5-7 классах"</t>
  </si>
  <si>
    <t>16 .11 К/р по теме "Словосочетание. Двусоставное предложение"</t>
  </si>
  <si>
    <t>19.12 К/р по теме "Однородные члены предложения"</t>
  </si>
  <si>
    <t>12.09 КР по теме Повторение изученного в 5-6 классах"</t>
  </si>
  <si>
    <t>05.12 КР по теме "Причастие. Причастный оборот"</t>
  </si>
  <si>
    <t>15.01 КР по теме "Деепричастие"</t>
  </si>
  <si>
    <t>06.02 КР по теме "Наречие"</t>
  </si>
  <si>
    <t>23.05 Итоговая КР за курс 7 класса</t>
  </si>
  <si>
    <t>27.12 КР по теме "Литература 19 века"</t>
  </si>
  <si>
    <t>24.04 КР "литература 20 - нач. 21 века"</t>
  </si>
  <si>
    <t>15.09. КР по теме "Повторение изученного"</t>
  </si>
  <si>
    <t>17.10 КР по теме "Сложное предложение. ССП"</t>
  </si>
  <si>
    <t>15.12 КР по теме "СПП. Строение СПП."</t>
  </si>
  <si>
    <t>15.02 КР по теме "СПП. Виды придаточных"</t>
  </si>
  <si>
    <t>15.03 КР по теме "БСП"</t>
  </si>
  <si>
    <t>26.04 Контрольное сжатое изложение</t>
  </si>
  <si>
    <t>20.05 Контрольное сочинение-рассуждение</t>
  </si>
  <si>
    <t>29.11 КР по творчеству А. С. Пушкина</t>
  </si>
  <si>
    <t>30.01 КР по творчеству М. Ю. Лермонтова</t>
  </si>
  <si>
    <t>24.05 Итоговая контрольная работа за курс 9 класса</t>
  </si>
  <si>
    <t xml:space="preserve">17.10 Неравенства  </t>
  </si>
  <si>
    <t>20.10 Решение треугольников</t>
  </si>
  <si>
    <t>28.11 Правильные многоугольники</t>
  </si>
  <si>
    <t>21.12 Квадратичная функция</t>
  </si>
  <si>
    <t>29.12 Взаимодействие тел</t>
  </si>
  <si>
    <t>27.12 Взаимодействие тел</t>
  </si>
  <si>
    <t>8.12 Словообразование. Орфография. 26.12 Имя существительное.</t>
  </si>
  <si>
    <t>20.10."Рациональные числа"</t>
  </si>
  <si>
    <t>27.10. « Первоначальные геометрические сведения»</t>
  </si>
  <si>
    <t>21.12"Алгебраические выражения"</t>
  </si>
  <si>
    <t>07.09.-входной контроль</t>
  </si>
  <si>
    <t>14.09.23, повторение изученного в начальной школе</t>
  </si>
  <si>
    <t>22.12.23, контрольная работа за 1 полугодие</t>
  </si>
  <si>
    <t>22.05.24 Итоговая контрольная работа</t>
  </si>
  <si>
    <t>20.05.23 Годовая контрольная по предмету</t>
  </si>
  <si>
    <t>13.09.23, повторение изученного в шестом классе</t>
  </si>
  <si>
    <t>22.05.23, годовая контрольная работа по предмету</t>
  </si>
  <si>
    <t>20.05.24 Годовая контрольная работа по предмету</t>
  </si>
  <si>
    <t>12.09.23, повторение изученного в шестом классе</t>
  </si>
  <si>
    <t>27.10 Натуральные числа и нуль</t>
  </si>
  <si>
    <t>08.02 Обыкновенные дроби</t>
  </si>
  <si>
    <t>20.04 Десятичные дроби</t>
  </si>
  <si>
    <t>23.05 Итоговая контрольная</t>
  </si>
  <si>
    <t>19.10Контрольная работа по теме "Рациональные числа"</t>
  </si>
  <si>
    <t>20.10 К.р. "Первоначальные геометрические сведения"</t>
  </si>
  <si>
    <t>20.10   К.р. "Первоначальные геометрические сведения"</t>
  </si>
  <si>
    <t>25.12.  К.Р. "Треугольник"</t>
  </si>
  <si>
    <t>27.02. К.Р. "Параллельные прямые. Сумма углов треугольника".</t>
  </si>
  <si>
    <t>26.04. К.Р. "Окружность и круг. Геометрические построения".</t>
  </si>
  <si>
    <t>22.12.  К.Р. "Треугольник"</t>
  </si>
  <si>
    <t>17.05. К.Р. "Итоговая"</t>
  </si>
  <si>
    <t xml:space="preserve">МОУ "Средняя общеобразовательная школа с углубленным изучением отдельных предметов № 8" </t>
  </si>
  <si>
    <t>14.09 - стартовый контроль</t>
  </si>
  <si>
    <t>23.10 Корни слова</t>
  </si>
  <si>
    <t>15.11. рр Изложение</t>
  </si>
  <si>
    <t>15.03. Диктант с грамматическим заданием</t>
  </si>
  <si>
    <t>рр сочинение-описание</t>
  </si>
  <si>
    <t>14.09 Диктант с грамматическим заданием</t>
  </si>
  <si>
    <t>РР Подробное изложение</t>
  </si>
  <si>
    <t>18.02 Диктант с грамматичеким заданием</t>
  </si>
  <si>
    <t>РР Выборочное изложение</t>
  </si>
  <si>
    <t>18.11 РР Сочинение - характеристика героя</t>
  </si>
  <si>
    <t>12.04. Отзыв на самостоятельно прочитанное произведение</t>
  </si>
  <si>
    <t>18.10 Диктант с грамматическим заданием. Причастие</t>
  </si>
  <si>
    <t>22.11. Контрольная работа Деепричастие</t>
  </si>
  <si>
    <t>РР Сочинение-анализ эпизода</t>
  </si>
  <si>
    <t>19.10 Контрольная работа "Сложносочиненное предложение"</t>
  </si>
  <si>
    <t>Контрольная работа "Сложносочиненное предложение"</t>
  </si>
  <si>
    <t>18.12. Контрльная работа по развитию речи. Сжатое изложение</t>
  </si>
  <si>
    <t>13.11. РР Сочинение - анализ стихотворения</t>
  </si>
  <si>
    <t>2.10 ."Дробно-рациональные выражения"</t>
  </si>
  <si>
    <t>6.11 "Дробно-рациональные уравнения"</t>
  </si>
  <si>
    <t>25.11 "Степени"</t>
  </si>
  <si>
    <t>20.10 "Четырехугольники"</t>
  </si>
  <si>
    <t>1.12 "Подобие"</t>
  </si>
  <si>
    <t>Входная контрольная работа</t>
  </si>
  <si>
    <t>Изложение</t>
  </si>
  <si>
    <t>Контрольная работа "Сложное предложение</t>
  </si>
  <si>
    <t>Сложноподчинённое предложение</t>
  </si>
  <si>
    <t>Слово о полку Игореве</t>
  </si>
  <si>
    <t>Сочинение по пьесе"Горе от ума"</t>
  </si>
  <si>
    <t>Сочинение "Творчество А.Пушкина"</t>
  </si>
  <si>
    <t xml:space="preserve">Роман А.Пушкина"Евгений Онегин" </t>
  </si>
  <si>
    <t>Вхлдная контрольная работа</t>
  </si>
  <si>
    <t>Морфемика,Орфография</t>
  </si>
  <si>
    <t>Лексикология</t>
  </si>
  <si>
    <t>Синтаксис и пунктуация</t>
  </si>
  <si>
    <t>Русская народная сказка "Царевна-лягушка"</t>
  </si>
  <si>
    <t>Сочинение по сказкам Пушкина</t>
  </si>
  <si>
    <t>Гоголь "Ночь перед Рождеством"</t>
  </si>
  <si>
    <t>Сочинение "Моя любимая сказка"</t>
  </si>
  <si>
    <t>Сочинение на лингвистическую тему</t>
  </si>
  <si>
    <t>Причастие</t>
  </si>
  <si>
    <t>Причастие и деепричастие</t>
  </si>
  <si>
    <t>Сочинение по повести А.Пушкина "Станционный смотритель"</t>
  </si>
  <si>
    <t>Сочинение по творчеству Гоголя</t>
  </si>
  <si>
    <t>Русская литература первой половины 19 века</t>
  </si>
  <si>
    <t>Сочинение по творчеству Пушкина</t>
  </si>
  <si>
    <t>к.р. "Рациональные числа"</t>
  </si>
  <si>
    <t>к.р. "Алгебраические выражения"</t>
  </si>
  <si>
    <t>К.Р. "Формулы сокращенного умножения"</t>
  </si>
  <si>
    <t>к.р."Линейные уравнения"</t>
  </si>
  <si>
    <t>К.Р. "Графики функции"</t>
  </si>
  <si>
    <t>Итоговая к.р.</t>
  </si>
  <si>
    <t>к.р. Дробно-рациональные выражения.</t>
  </si>
  <si>
    <t>к.р. Рациональные уравнения</t>
  </si>
  <si>
    <t>к.р. Квадратные корни.</t>
  </si>
  <si>
    <t>к.р. Квадратные уравнения</t>
  </si>
  <si>
    <t>к.р. Четырехугольники</t>
  </si>
  <si>
    <t>к.р. Подобные треугольники</t>
  </si>
  <si>
    <t>к.р. Углы в окружности. Вписанные и описанные четырехугольники</t>
  </si>
  <si>
    <t>.р. Углы в окружности. Вписанные и описанные четырехугольники</t>
  </si>
  <si>
    <t>к.р. Теорема Пифагора.</t>
  </si>
  <si>
    <t>к.р.Площади фигур.  К.р. Итоговая</t>
  </si>
  <si>
    <t>17.01 контрольная работа по теме "Действия со смешанными числами. Дробные выражения"</t>
  </si>
  <si>
    <t>18.04 контрольная работа по теме "Действия с рациональными числами"</t>
  </si>
  <si>
    <t xml:space="preserve">16.05 итоговая контрольная работа </t>
  </si>
  <si>
    <t>16.01 контрольная работа по теме "Действия со смешанными числами. Дробные выражения"</t>
  </si>
  <si>
    <t>17.04 контрольная работа по теме "Действия с рациональными числами"</t>
  </si>
  <si>
    <t xml:space="preserve">15.05 итоговая контрольная работа </t>
  </si>
  <si>
    <t>18.01 контрольная работа по теме "Действия со смешанными числами. Дробные выражения"</t>
  </si>
  <si>
    <t>19.04 контрольная работа по теме "Действия с рациональными числами"</t>
  </si>
  <si>
    <t xml:space="preserve">17.05 итоговая контрольная работа </t>
  </si>
  <si>
    <t>19.01 контрольная работа по теме "Квадратный корень"</t>
  </si>
  <si>
    <t>20.02 контрольная работа по теме "Квадратные уравнения"</t>
  </si>
  <si>
    <t>5.04 контрольная работа по теме "Неравенства"  24.04 контрольная работа по теме "Делимость"</t>
  </si>
  <si>
    <t>30.01 контрольная работа по теме "Площадь"</t>
  </si>
  <si>
    <t>12.03 контрольная работа по теме "Теорема Пифагора и начало тригонометрии"</t>
  </si>
  <si>
    <t xml:space="preserve">14.05 контрольная работа по теме "Углы и четырехугольники связанные с окружностью"  21.05 итоговая контрольная работа </t>
  </si>
  <si>
    <r>
      <rPr>
        <sz val="11"/>
        <color theme="1"/>
        <rFont val="Times New Roman"/>
        <family val="1"/>
        <charset val="204"/>
      </rPr>
      <t>13.05 итоговая контрольная работа</t>
    </r>
    <r>
      <rPr>
        <sz val="14"/>
        <color theme="1"/>
        <rFont val="Times New Roman"/>
        <family val="1"/>
        <charset val="204"/>
      </rPr>
      <t xml:space="preserve"> </t>
    </r>
  </si>
  <si>
    <t xml:space="preserve">13.05 итоговая контрольная работа </t>
  </si>
  <si>
    <t>16.01 контрольная работа по теме "Деействия со смешанными числами. Дробные выражения"</t>
  </si>
  <si>
    <t>19.03 - ЛЕ,ГМ, 20.03 - чтение</t>
  </si>
  <si>
    <t>14.05 - итоговая, 17.05. - письмо</t>
  </si>
  <si>
    <t>19.03 - ЛЕ,ГМ, 21.03 - чтение</t>
  </si>
  <si>
    <t>14.05 - итоговая, 16.05 - письмо</t>
  </si>
  <si>
    <t>18.12 - устн.речь, 20.12 - ЛЕ,ГМ</t>
  </si>
  <si>
    <t>18.12 - уст.речь, 20.12. - ЛЕ, ГМ</t>
  </si>
  <si>
    <t>20.03 - ЛЕ,ГМ, 21 - чтение</t>
  </si>
  <si>
    <t>15.05 - ЛЕ,ГМ, 17.05 - письмо</t>
  </si>
  <si>
    <t>18.03 - ЛЕ,ГМ, 19.03 - монолог</t>
  </si>
  <si>
    <t>13.05. - итоговая, 16.05 - письмо</t>
  </si>
  <si>
    <t>18.03 - ЛЕ,ГМ, 20.03 - монолог</t>
  </si>
  <si>
    <t>13.05 - итоговая, 16.05 - письмо</t>
  </si>
  <si>
    <t>11.03 - ЛЕ,ГМ, 12.03 - чтение</t>
  </si>
  <si>
    <t>06.05 - итоговая, 07.05 - письмо</t>
  </si>
  <si>
    <t>25.12 - устн.речь, 20.12 - ЛЕ,ГМ</t>
  </si>
  <si>
    <t>25.12. - уст.речь, 18.12 - ЛЕ,ГМ</t>
  </si>
  <si>
    <t>12.03 - ЛЕ,ГМ, 14.03 - чтение</t>
  </si>
  <si>
    <t>07.05 - итоговая, 10.05 - письмо</t>
  </si>
  <si>
    <t>27.12. - устн.речь, 18.12 - ЛЕ,ГМ</t>
  </si>
  <si>
    <t>13.03 - ЛЕ,ГМ, 14.03 - чтение</t>
  </si>
  <si>
    <t>27.12 - устн.речь, 18.12 - ЛЕ,ГМ</t>
  </si>
  <si>
    <t>13.03 - ЛЕ,ГМ, 14.05 - чтение</t>
  </si>
  <si>
    <t>22.02 Элементы прикладной математики</t>
  </si>
  <si>
    <t>16.01  Квадратные неравенства.Системы уравнений с двумя переменными</t>
  </si>
  <si>
    <t>18.04 Числовые последовательности</t>
  </si>
  <si>
    <t>25.01 Декартовы координаты</t>
  </si>
  <si>
    <t>5.03 Векторы</t>
  </si>
  <si>
    <t xml:space="preserve">18.03 Итоговая контрольная работа </t>
  </si>
  <si>
    <t>19.03. Итоговая контрольная работа</t>
  </si>
  <si>
    <t>20.03. Итоговая контрольная работа</t>
  </si>
  <si>
    <t>15.05. Итоговая контрольная работа</t>
  </si>
  <si>
    <t>14.05. Итоговая контрольная работа</t>
  </si>
  <si>
    <t>26.01 Декартовы координаты</t>
  </si>
  <si>
    <t>13.03 Векторы</t>
  </si>
  <si>
    <t>3.05 Преобразования плоскости</t>
  </si>
  <si>
    <t>18.01 Уравнения с двумя переменными и их системы</t>
  </si>
  <si>
    <t>22.02 Неравенство с двумя переменными</t>
  </si>
  <si>
    <t>21.03 Элементы прикладной математики</t>
  </si>
  <si>
    <t>7.05 Числовые последовательности</t>
  </si>
  <si>
    <t>15.02 ФСУ</t>
  </si>
  <si>
    <t>21.03 Применение ФСУ. Линейные уравнения</t>
  </si>
  <si>
    <t>18.04 Координаты и графики. Функции</t>
  </si>
  <si>
    <t>1.03 Параллельные прямые. Сумма углов треугольника</t>
  </si>
  <si>
    <t>26.04 Окружность и круг. ГМТ.</t>
  </si>
  <si>
    <t>19, чтение, аудирование/ 21 письмо, говорение</t>
  </si>
  <si>
    <t>14, чтение, аудирование/ 16 письмо, говорение</t>
  </si>
  <si>
    <t>19, чтение, аудирование/ 20 письмо, говорение</t>
  </si>
  <si>
    <t>14, чтение, аудирование/ 15 письмо, говорение</t>
  </si>
  <si>
    <t>13, чтение, аудирование/ 16 письмо, говорение</t>
  </si>
  <si>
    <t>14, чтение, аудирование/15 письмо, говорение</t>
  </si>
  <si>
    <t>12, чтение, аудирование/ 13 письмо, говорение</t>
  </si>
  <si>
    <t>13, чтение, аудирование/15 письмо, говорение</t>
  </si>
  <si>
    <t>15, чтение, аудирование/ 17 письмо, говорение</t>
  </si>
  <si>
    <t>13, чтение, аудирование/ 15 письмо, говорение</t>
  </si>
  <si>
    <t>22, чтение, аудирование/ 24 письмо, говорение</t>
  </si>
  <si>
    <t>06.05 итоговая</t>
  </si>
  <si>
    <t>08.05 - итоговая</t>
  </si>
  <si>
    <t>16.05 итоговая</t>
  </si>
  <si>
    <t>17.05 итоговая</t>
  </si>
  <si>
    <t xml:space="preserve">17.04 "Электрические явления"  </t>
  </si>
  <si>
    <t>17.05 Электромагнитные явления"</t>
  </si>
  <si>
    <t>Контрольная работа "Органы растений!</t>
  </si>
  <si>
    <t>Контрольная работа «Организмы – тела живой природы»</t>
  </si>
  <si>
    <t>6.05 Строение атома и атомного ядра</t>
  </si>
  <si>
    <t xml:space="preserve">12.03 Электромагнитный ток </t>
  </si>
  <si>
    <t>18.01 Механические колебания и волны. Звук</t>
  </si>
  <si>
    <t>15.05 Ядерная физика</t>
  </si>
  <si>
    <t>3.04 Электромагнитный ток</t>
  </si>
  <si>
    <t>25.01 Механические колебания.</t>
  </si>
  <si>
    <t xml:space="preserve">25.01 Механические колебания </t>
  </si>
  <si>
    <t>15.05 Электромагнитные явления</t>
  </si>
  <si>
    <t xml:space="preserve">3.04 постоянный электрический ток </t>
  </si>
  <si>
    <t>30.04 Итоговая контрорльная работа за курс 8 класса</t>
  </si>
  <si>
    <t>12..03 контрольная работа по теме " предложения с однородными и обособленными членами"</t>
  </si>
  <si>
    <t>25.01 "Литература 2-й половины 19 века"</t>
  </si>
  <si>
    <t>12.01 Сочинение-описание 31.01 Имя числительное</t>
  </si>
  <si>
    <t>14.02 Сочинение-описание 28.02. Местоимение</t>
  </si>
  <si>
    <t>12.03 Обучающее изложение</t>
  </si>
  <si>
    <t>05.04 Глагол 25.04. Сочинение-описание действия</t>
  </si>
  <si>
    <t>14.05 Итоговая</t>
  </si>
  <si>
    <t>12.01 Сочинение-описание 31.01 Числительное</t>
  </si>
  <si>
    <t>14.02 Сочинение-описание 28.02 Местоимение</t>
  </si>
  <si>
    <t>05.04    Глагол 25.04 Сочинение-описание.</t>
  </si>
  <si>
    <t>19.01 Второстепенные члены предложения</t>
  </si>
  <si>
    <t>07.02. Сочинение-рассуждение 28.02 Предложения с обособленными членами</t>
  </si>
  <si>
    <t>13.03 Сжатое ижложение</t>
  </si>
  <si>
    <t>12.04 Предложения с обращениями и вводными словами</t>
  </si>
  <si>
    <t>15.05 Итоговая</t>
  </si>
  <si>
    <t>15.03 Итоговая по теме</t>
  </si>
  <si>
    <t>26.04 Итоговый контроль</t>
  </si>
  <si>
    <t>19.02 Итоговая по теме</t>
  </si>
  <si>
    <t>15.04 Итоговая по теме</t>
  </si>
  <si>
    <t>15.04 итоговая по теме</t>
  </si>
  <si>
    <t>03.05.24 Итоговая контрольная работа</t>
  </si>
  <si>
    <t>24.04.24 Итоговая контрольная работа</t>
  </si>
  <si>
    <t>26.04.24 Итоговая контрольная работа</t>
  </si>
  <si>
    <t>20.02.24 Важнейшие не металлы и их соединения</t>
  </si>
  <si>
    <t>14.05.24 Важнейшие металлы и их соединения</t>
  </si>
  <si>
    <t>16.05.24 Важнейшие металлы и их соединения</t>
  </si>
  <si>
    <t>15.02.24 Важнейшие не металлы и их соединения</t>
  </si>
  <si>
    <t>06.05.24 Важнейшие металлы и их соединения</t>
  </si>
  <si>
    <t>14.02.24 Важнейшие не металлы и их соединения</t>
  </si>
  <si>
    <t>22.02.24 Важнейшие не металлы и их соединения</t>
  </si>
  <si>
    <t>14.03.24 Важнейшие не металлы и их соединения</t>
  </si>
  <si>
    <t>21.03.24 Основные классы неорганических соединений</t>
  </si>
  <si>
    <t>19.03.24 Основные классы неорганических соединений</t>
  </si>
  <si>
    <t>18.03.24 Основные классы неорганических соединений</t>
  </si>
  <si>
    <t>18-20.03 "Давление твердых тел, жидкостей и газов"</t>
  </si>
  <si>
    <t>10-12.05 "Работа и мощность. Энергия"</t>
  </si>
  <si>
    <t>19.01 "Механические колебания. Звук"</t>
  </si>
  <si>
    <t>17.03 "Электромагнитное поле"</t>
  </si>
  <si>
    <t>20.04 "Строение атома и атомного ядра"</t>
  </si>
  <si>
    <t>12.05 "Итоговая контрольная работа"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</si>
</sst>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7" fillId="0" borderId="1" xfId="0" applyFont="1" applyBorder="1"/>
    <xf numFmtId="1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3"/>
  <sheetViews>
    <sheetView workbookViewId="0">
      <selection activeCell="N5" sqref="N5"/>
    </sheetView>
  </sheetViews>
  <sheetFormatPr defaultRowHeight="15" x14ac:dyDescent="0.25"/>
  <cols>
    <col min="11" max="11" width="5.85546875" customWidth="1"/>
    <col min="12" max="12" width="19.85546875" customWidth="1"/>
  </cols>
  <sheetData>
    <row r="2" spans="2:16" x14ac:dyDescent="0.25">
      <c r="B2" s="44" t="s">
        <v>216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6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6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6" ht="45.75" customHeigh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45" t="s">
        <v>32</v>
      </c>
      <c r="M5" s="45"/>
    </row>
    <row r="6" spans="2:16" ht="45.75" customHeigh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  <c r="L6" s="18" t="s">
        <v>33</v>
      </c>
      <c r="M6" s="19" t="s">
        <v>34</v>
      </c>
    </row>
    <row r="7" spans="2:16" ht="45.75" customHeigh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8" t="s">
        <v>33</v>
      </c>
      <c r="M7" s="19" t="s">
        <v>34</v>
      </c>
      <c r="N7" s="18"/>
      <c r="O7" s="18"/>
      <c r="P7" s="18"/>
    </row>
    <row r="8" spans="2:16" ht="45.75" customHeight="1" x14ac:dyDescent="0.25">
      <c r="B8" s="18"/>
      <c r="C8" s="18"/>
      <c r="D8" s="46" t="s">
        <v>35</v>
      </c>
      <c r="E8" s="46"/>
      <c r="F8" s="46"/>
      <c r="G8" s="46"/>
      <c r="H8" s="46"/>
      <c r="I8" s="46"/>
      <c r="J8" s="20"/>
      <c r="K8" s="18"/>
      <c r="L8" s="18"/>
      <c r="M8" s="18"/>
    </row>
    <row r="9" spans="2:16" ht="45.75" customHeight="1" x14ac:dyDescent="0.25">
      <c r="B9" s="18"/>
      <c r="C9" s="18"/>
      <c r="D9" s="46"/>
      <c r="E9" s="46"/>
      <c r="F9" s="46"/>
      <c r="G9" s="46"/>
      <c r="H9" s="46"/>
      <c r="I9" s="46"/>
      <c r="J9" s="20"/>
      <c r="K9" s="18"/>
      <c r="L9" s="18"/>
      <c r="M9" s="18"/>
    </row>
    <row r="10" spans="2:16" ht="45.75" customHeight="1" x14ac:dyDescent="0.25">
      <c r="B10" s="18"/>
      <c r="C10" s="18"/>
      <c r="D10" s="46"/>
      <c r="E10" s="46"/>
      <c r="F10" s="46"/>
      <c r="G10" s="46"/>
      <c r="H10" s="46"/>
      <c r="I10" s="46"/>
      <c r="J10" s="20"/>
      <c r="K10" s="18"/>
      <c r="L10" s="18"/>
      <c r="M10" s="18"/>
    </row>
    <row r="11" spans="2:16" ht="45.75" customHeight="1" x14ac:dyDescent="0.25">
      <c r="B11" s="18"/>
      <c r="C11" s="18"/>
      <c r="D11" s="46"/>
      <c r="E11" s="46"/>
      <c r="F11" s="46"/>
      <c r="G11" s="46"/>
      <c r="H11" s="46"/>
      <c r="I11" s="46"/>
      <c r="J11" s="20"/>
      <c r="K11" s="18"/>
      <c r="L11" s="18"/>
      <c r="M11" s="18"/>
    </row>
    <row r="12" spans="2:16" ht="45.75" customHeight="1" x14ac:dyDescent="0.25">
      <c r="B12" s="18"/>
      <c r="C12" s="18"/>
      <c r="D12" s="46"/>
      <c r="E12" s="46"/>
      <c r="F12" s="46"/>
      <c r="G12" s="46"/>
      <c r="H12" s="46"/>
      <c r="I12" s="46"/>
      <c r="J12" s="20"/>
      <c r="K12" s="18"/>
      <c r="L12" s="18"/>
      <c r="M12" s="18"/>
    </row>
    <row r="13" spans="2:16" ht="45.75" customHeight="1" x14ac:dyDescent="0.25"/>
  </sheetData>
  <mergeCells count="3">
    <mergeCell ref="B2:N2"/>
    <mergeCell ref="L5:M5"/>
    <mergeCell ref="D8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R31"/>
  <sheetViews>
    <sheetView topLeftCell="A10" workbookViewId="0">
      <selection activeCell="H11" sqref="H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92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60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93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94</v>
      </c>
      <c r="C8" s="6" t="s">
        <v>95</v>
      </c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59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282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15"/>
      <c r="O10" s="15"/>
      <c r="P10" s="11"/>
      <c r="Q10" s="11"/>
      <c r="R10" s="9"/>
    </row>
    <row r="11" spans="1:18" ht="45.75" customHeight="1" x14ac:dyDescent="0.25">
      <c r="A11" s="8" t="s">
        <v>14</v>
      </c>
      <c r="B11" s="6"/>
      <c r="C11" s="7"/>
      <c r="D11" s="7"/>
      <c r="E11" s="6"/>
      <c r="F11" s="6"/>
      <c r="G11" s="6"/>
      <c r="H11" s="5" t="s">
        <v>358</v>
      </c>
      <c r="I11" s="5"/>
      <c r="J11" s="5"/>
      <c r="K11" s="5"/>
      <c r="L11" s="5"/>
      <c r="M11" s="5"/>
      <c r="N11" s="42" t="s">
        <v>347</v>
      </c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43" t="s">
        <v>283</v>
      </c>
      <c r="E12" s="6"/>
      <c r="F12" s="6"/>
      <c r="G12" s="6"/>
      <c r="H12" s="5"/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43" t="s">
        <v>284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346</v>
      </c>
      <c r="O13" s="15" t="s">
        <v>284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47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47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47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47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BE44-E21F-426B-84CE-2035B5D93B87}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R31"/>
  <sheetViews>
    <sheetView topLeftCell="A7" workbookViewId="0">
      <selection activeCell="E13" sqref="E13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92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61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93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94</v>
      </c>
      <c r="C8" s="6" t="s">
        <v>95</v>
      </c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62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 t="s">
        <v>377</v>
      </c>
      <c r="C9" s="6"/>
      <c r="D9" s="6" t="s">
        <v>279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378</v>
      </c>
      <c r="C10" s="7" t="s">
        <v>387</v>
      </c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348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 t="s">
        <v>374</v>
      </c>
      <c r="C11" s="7"/>
      <c r="D11" s="7"/>
      <c r="E11" s="6"/>
      <c r="F11" s="6"/>
      <c r="G11" s="6"/>
      <c r="H11" s="5" t="s">
        <v>358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 t="s">
        <v>379</v>
      </c>
      <c r="C12" s="7" t="s">
        <v>389</v>
      </c>
      <c r="D12" s="43" t="s">
        <v>280</v>
      </c>
      <c r="E12" s="6"/>
      <c r="F12" s="6"/>
      <c r="G12" s="6"/>
      <c r="H12" s="5"/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376</v>
      </c>
      <c r="C13" s="7"/>
      <c r="D13" s="43" t="s">
        <v>281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349</v>
      </c>
      <c r="O13" s="15" t="s">
        <v>287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47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47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47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47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1"/>
  <sheetViews>
    <sheetView topLeftCell="A7" workbookViewId="0">
      <selection activeCell="E13" sqref="E13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87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 t="s">
        <v>89</v>
      </c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63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 t="s">
        <v>88</v>
      </c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191</v>
      </c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64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 t="s">
        <v>372</v>
      </c>
      <c r="C9" s="6" t="s">
        <v>90</v>
      </c>
      <c r="D9" s="6" t="s">
        <v>282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373</v>
      </c>
      <c r="C10" s="7" t="s">
        <v>387</v>
      </c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350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 t="s">
        <v>374</v>
      </c>
      <c r="C11" s="7"/>
      <c r="D11" s="7"/>
      <c r="E11" s="6"/>
      <c r="F11" s="6"/>
      <c r="G11" s="6"/>
      <c r="H11" s="5" t="s">
        <v>358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 t="s">
        <v>375</v>
      </c>
      <c r="C12" s="7" t="s">
        <v>388</v>
      </c>
      <c r="D12" s="43" t="s">
        <v>283</v>
      </c>
      <c r="E12" s="6"/>
      <c r="F12" s="6"/>
      <c r="G12" s="6"/>
      <c r="H12" s="5"/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376</v>
      </c>
      <c r="C13" s="7"/>
      <c r="D13" s="43" t="s">
        <v>284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349</v>
      </c>
      <c r="O13" s="15" t="s">
        <v>287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47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47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47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47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31"/>
  <sheetViews>
    <sheetView workbookViewId="0">
      <selection activeCell="H11" sqref="H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v>204</v>
      </c>
      <c r="C3" s="5">
        <v>102</v>
      </c>
      <c r="D3" s="5">
        <v>170</v>
      </c>
      <c r="E3" s="5"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v>102</v>
      </c>
      <c r="O3" s="26"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/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/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65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66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285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350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/>
      <c r="C11" s="7"/>
      <c r="D11" s="7"/>
      <c r="E11" s="6"/>
      <c r="F11" s="6"/>
      <c r="G11" s="6"/>
      <c r="H11" s="5" t="s">
        <v>358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43" t="s">
        <v>286</v>
      </c>
      <c r="E12" s="6"/>
      <c r="F12" s="6"/>
      <c r="G12" s="6"/>
      <c r="H12" s="5"/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43" t="s">
        <v>287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349</v>
      </c>
      <c r="O13" s="15" t="s">
        <v>284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47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47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47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47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V31"/>
  <sheetViews>
    <sheetView zoomScale="70" zoomScaleNormal="70" workbookViewId="0">
      <selection activeCell="K13" sqref="K13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36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4*34</f>
        <v>136</v>
      </c>
      <c r="E3" s="5">
        <f>2*34</f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 t="s">
        <v>228</v>
      </c>
      <c r="C6" s="6"/>
      <c r="D6" s="6" t="s">
        <v>192</v>
      </c>
      <c r="E6" s="6" t="s">
        <v>193</v>
      </c>
      <c r="F6" s="6"/>
      <c r="G6" s="6"/>
      <c r="H6" s="6"/>
      <c r="I6" s="6"/>
      <c r="J6" s="6"/>
      <c r="K6" s="27" t="s">
        <v>105</v>
      </c>
      <c r="L6" s="5"/>
      <c r="M6" s="31" t="s">
        <v>67</v>
      </c>
      <c r="N6" s="5"/>
      <c r="O6" s="5"/>
      <c r="P6" s="5"/>
      <c r="Q6" s="5"/>
      <c r="R6" s="15"/>
      <c r="S6" s="11"/>
      <c r="T6" s="11"/>
      <c r="U6" s="9"/>
      <c r="V6" s="9"/>
    </row>
    <row r="7" spans="1:22" ht="45.75" customHeight="1" x14ac:dyDescent="0.25">
      <c r="A7" s="8" t="s">
        <v>4</v>
      </c>
      <c r="B7" s="6"/>
      <c r="C7" s="6" t="s">
        <v>230</v>
      </c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229</v>
      </c>
      <c r="C8" s="6"/>
      <c r="D8" s="6" t="s">
        <v>194</v>
      </c>
      <c r="E8" s="6"/>
      <c r="F8" s="6"/>
      <c r="G8" s="6"/>
      <c r="H8" s="6"/>
      <c r="I8" s="6"/>
      <c r="J8" s="6"/>
      <c r="K8" s="6" t="s">
        <v>108</v>
      </c>
      <c r="L8" s="5"/>
      <c r="M8" s="32" t="s">
        <v>68</v>
      </c>
      <c r="N8" s="5"/>
      <c r="O8" s="5"/>
      <c r="P8" s="5"/>
      <c r="Q8" s="5"/>
      <c r="R8" s="15"/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 t="s">
        <v>132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336</v>
      </c>
      <c r="E10" s="7"/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337</v>
      </c>
      <c r="E11" s="7" t="s">
        <v>339</v>
      </c>
      <c r="F11" s="7"/>
      <c r="G11" s="6"/>
      <c r="H11" s="6"/>
      <c r="I11" s="6"/>
      <c r="J11" s="6"/>
      <c r="K11" s="6" t="s">
        <v>404</v>
      </c>
      <c r="L11" s="5"/>
      <c r="M11" s="5" t="s">
        <v>324</v>
      </c>
      <c r="N11" s="5"/>
      <c r="O11" s="5"/>
      <c r="P11" s="5"/>
      <c r="Q11" s="5"/>
      <c r="R11" s="15"/>
      <c r="S11" s="11"/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 t="s">
        <v>338</v>
      </c>
      <c r="E12" s="7" t="s">
        <v>340</v>
      </c>
      <c r="F12" s="7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/>
      <c r="D13" s="7"/>
      <c r="E13" s="7"/>
      <c r="F13" s="7"/>
      <c r="G13" s="6"/>
      <c r="H13" s="6"/>
      <c r="I13" s="6"/>
      <c r="J13" s="6"/>
      <c r="K13" s="6" t="s">
        <v>405</v>
      </c>
      <c r="L13" s="40" t="s">
        <v>142</v>
      </c>
      <c r="M13" s="5" t="s">
        <v>327</v>
      </c>
      <c r="N13" s="5"/>
      <c r="O13" s="5"/>
      <c r="P13" s="5"/>
      <c r="Q13" s="5"/>
      <c r="R13" s="15" t="s">
        <v>390</v>
      </c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47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47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47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47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V31"/>
  <sheetViews>
    <sheetView topLeftCell="A7" zoomScale="70" zoomScaleNormal="70" workbookViewId="0">
      <selection activeCell="K13" sqref="K13"/>
    </sheetView>
  </sheetViews>
  <sheetFormatPr defaultRowHeight="15" x14ac:dyDescent="0.25"/>
  <cols>
    <col min="1" max="1" width="27" customWidth="1"/>
    <col min="2" max="2" width="13.28515625" customWidth="1"/>
    <col min="3" max="6" width="16.5703125" customWidth="1"/>
    <col min="7" max="7" width="14.85546875" customWidth="1"/>
    <col min="8" max="8" width="11.28515625" customWidth="1"/>
    <col min="9" max="9" width="22.140625" customWidth="1"/>
    <col min="10" max="11" width="12.42578125" customWidth="1"/>
    <col min="12" max="12" width="12" customWidth="1"/>
    <col min="16" max="16" width="14.140625" customWidth="1"/>
    <col min="17" max="17" width="14.7109375" customWidth="1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71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  <c r="S3" s="24"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248</v>
      </c>
      <c r="C5" s="6" t="s">
        <v>259</v>
      </c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10"/>
      <c r="T5" s="11"/>
      <c r="U5" s="9"/>
      <c r="V5" s="9"/>
    </row>
    <row r="6" spans="1:22" ht="45.75" customHeight="1" x14ac:dyDescent="0.25">
      <c r="A6" s="8" t="s">
        <v>3</v>
      </c>
      <c r="B6" s="6" t="s">
        <v>256</v>
      </c>
      <c r="C6" s="6" t="s">
        <v>262</v>
      </c>
      <c r="D6" s="35" t="s">
        <v>114</v>
      </c>
      <c r="E6" s="37" t="s">
        <v>124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33" t="s">
        <v>72</v>
      </c>
      <c r="T6" s="11"/>
      <c r="U6" s="9"/>
      <c r="V6" s="9"/>
    </row>
    <row r="7" spans="1:22" ht="45.75" customHeight="1" x14ac:dyDescent="0.25">
      <c r="A7" s="8" t="s">
        <v>4</v>
      </c>
      <c r="B7" s="6" t="s">
        <v>257</v>
      </c>
      <c r="C7" s="6" t="s">
        <v>260</v>
      </c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258</v>
      </c>
      <c r="C8" s="6" t="s">
        <v>261</v>
      </c>
      <c r="D8" s="35" t="s">
        <v>115</v>
      </c>
      <c r="E8" s="6"/>
      <c r="F8" s="6"/>
      <c r="G8" s="6"/>
      <c r="H8" s="6"/>
      <c r="I8" s="6"/>
      <c r="J8" s="6"/>
      <c r="K8" s="6" t="s">
        <v>108</v>
      </c>
      <c r="L8" s="5"/>
      <c r="M8" s="5"/>
      <c r="N8" s="5"/>
      <c r="O8" s="5"/>
      <c r="P8" s="5"/>
      <c r="Q8" s="5"/>
      <c r="R8" s="15"/>
      <c r="S8" s="11" t="s">
        <v>73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38" t="s">
        <v>133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37" t="s">
        <v>125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117</v>
      </c>
      <c r="E11" s="7"/>
      <c r="F11" s="7"/>
      <c r="G11" s="6"/>
      <c r="H11" s="6"/>
      <c r="I11" s="6"/>
      <c r="J11" s="6"/>
      <c r="K11" s="6" t="s">
        <v>404</v>
      </c>
      <c r="L11" s="5"/>
      <c r="M11" s="5"/>
      <c r="N11" s="5"/>
      <c r="O11" s="5"/>
      <c r="P11" s="5"/>
      <c r="Q11" s="5"/>
      <c r="R11" s="15"/>
      <c r="S11" s="11" t="s">
        <v>324</v>
      </c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/>
      <c r="E12" s="37" t="s">
        <v>126</v>
      </c>
      <c r="F12" s="7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/>
      <c r="D13" s="35" t="s">
        <v>118</v>
      </c>
      <c r="E13" s="37" t="s">
        <v>127</v>
      </c>
      <c r="F13" s="7"/>
      <c r="G13" s="6"/>
      <c r="H13" s="6"/>
      <c r="I13" s="6"/>
      <c r="J13" s="6"/>
      <c r="K13" s="6" t="s">
        <v>405</v>
      </c>
      <c r="L13" s="5" t="s">
        <v>142</v>
      </c>
      <c r="M13" s="5"/>
      <c r="N13" s="5"/>
      <c r="O13" s="5"/>
      <c r="P13" s="5"/>
      <c r="Q13" s="5"/>
      <c r="R13" s="15" t="s">
        <v>390</v>
      </c>
      <c r="S13" s="11" t="s">
        <v>327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10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10"/>
      <c r="P16" s="10"/>
      <c r="Q16" s="11"/>
      <c r="R16" s="10"/>
      <c r="S16" s="10"/>
      <c r="T16" s="10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47"/>
      <c r="P17" s="10"/>
      <c r="Q17" s="11"/>
      <c r="R17" s="11"/>
      <c r="S17" s="10"/>
      <c r="T17" s="10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47"/>
      <c r="P18" s="10"/>
      <c r="Q18" s="11"/>
      <c r="R18" s="11"/>
      <c r="S18" s="11"/>
      <c r="T18" s="10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10"/>
      <c r="P19" s="10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47"/>
      <c r="P20" s="10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47"/>
      <c r="P21" s="10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V31"/>
  <sheetViews>
    <sheetView topLeftCell="A7" zoomScale="70" zoomScaleNormal="70" workbookViewId="0">
      <selection activeCell="K13" sqref="K13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36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  <c r="S3" s="24"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200</v>
      </c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35" t="s">
        <v>119</v>
      </c>
      <c r="E6" s="37" t="s">
        <v>128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33" t="s">
        <v>69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197</v>
      </c>
      <c r="C8" s="6"/>
      <c r="D8" s="35" t="s">
        <v>120</v>
      </c>
      <c r="E8" s="6"/>
      <c r="F8" s="6"/>
      <c r="G8" s="6"/>
      <c r="H8" s="6"/>
      <c r="I8" s="6"/>
      <c r="J8" s="6"/>
      <c r="K8" s="6" t="s">
        <v>108</v>
      </c>
      <c r="L8" s="5"/>
      <c r="M8" s="5"/>
      <c r="N8" s="5"/>
      <c r="O8" s="5"/>
      <c r="P8" s="5"/>
      <c r="Q8" s="5"/>
      <c r="R8" s="15"/>
      <c r="S8" s="33" t="s">
        <v>70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39" t="s">
        <v>134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37" t="s">
        <v>129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121</v>
      </c>
      <c r="E11" s="7"/>
      <c r="F11" s="7"/>
      <c r="G11" s="6"/>
      <c r="H11" s="6"/>
      <c r="I11" s="6"/>
      <c r="J11" s="6"/>
      <c r="K11" s="6" t="s">
        <v>404</v>
      </c>
      <c r="L11" s="5"/>
      <c r="M11" s="5"/>
      <c r="N11" s="5"/>
      <c r="O11" s="5"/>
      <c r="P11" s="5"/>
      <c r="Q11" s="5"/>
      <c r="R11" s="15"/>
      <c r="S11" s="11" t="s">
        <v>324</v>
      </c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/>
      <c r="E12" s="37" t="s">
        <v>130</v>
      </c>
      <c r="F12" s="7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201</v>
      </c>
      <c r="C13" s="7" t="s">
        <v>202</v>
      </c>
      <c r="D13" s="35" t="s">
        <v>122</v>
      </c>
      <c r="E13" s="37" t="s">
        <v>131</v>
      </c>
      <c r="F13" s="7"/>
      <c r="G13" s="6"/>
      <c r="H13" s="6"/>
      <c r="I13" s="6"/>
      <c r="J13" s="6"/>
      <c r="K13" s="6" t="s">
        <v>405</v>
      </c>
      <c r="L13" s="5" t="s">
        <v>142</v>
      </c>
      <c r="M13" s="5"/>
      <c r="N13" s="5"/>
      <c r="O13" s="5"/>
      <c r="P13" s="5"/>
      <c r="Q13" s="5"/>
      <c r="R13" s="15" t="s">
        <v>391</v>
      </c>
      <c r="S13" s="11" t="s">
        <v>328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47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47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47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47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V31"/>
  <sheetViews>
    <sheetView topLeftCell="A4" zoomScale="70" zoomScaleNormal="70" workbookViewId="0">
      <selection activeCell="K13" sqref="K13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47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203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35" t="s">
        <v>208</v>
      </c>
      <c r="E6" s="6" t="s">
        <v>210</v>
      </c>
      <c r="F6" s="6"/>
      <c r="G6" s="6"/>
      <c r="H6" s="6"/>
      <c r="I6" s="6"/>
      <c r="J6" s="6"/>
      <c r="K6" s="27" t="s">
        <v>105</v>
      </c>
      <c r="L6" s="5"/>
      <c r="M6" s="5"/>
      <c r="N6" s="5"/>
      <c r="O6" s="5"/>
      <c r="P6" s="5"/>
      <c r="Q6" s="5"/>
      <c r="R6" s="15"/>
      <c r="S6" s="11" t="s">
        <v>48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197</v>
      </c>
      <c r="C8" s="6"/>
      <c r="D8" s="35" t="s">
        <v>115</v>
      </c>
      <c r="E8" s="6" t="s">
        <v>211</v>
      </c>
      <c r="F8" s="6"/>
      <c r="G8" s="6"/>
      <c r="H8" s="6"/>
      <c r="I8" s="6"/>
      <c r="J8" s="6"/>
      <c r="K8" s="6" t="s">
        <v>107</v>
      </c>
      <c r="L8" s="5"/>
      <c r="M8" s="5"/>
      <c r="N8" s="5"/>
      <c r="O8" s="5"/>
      <c r="P8" s="5"/>
      <c r="Q8" s="5"/>
      <c r="R8" s="15"/>
      <c r="S8" s="11" t="s">
        <v>49</v>
      </c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36" t="s">
        <v>116</v>
      </c>
      <c r="E9" s="6"/>
      <c r="F9" s="6" t="s">
        <v>135</v>
      </c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/>
      <c r="E10" s="7" t="s">
        <v>212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35" t="s">
        <v>121</v>
      </c>
      <c r="E11" s="7"/>
      <c r="F11" s="7"/>
      <c r="G11" s="6"/>
      <c r="H11" s="6"/>
      <c r="I11" s="6"/>
      <c r="J11" s="6"/>
      <c r="K11" s="6" t="s">
        <v>404</v>
      </c>
      <c r="L11" s="5"/>
      <c r="M11" s="5"/>
      <c r="N11" s="5"/>
      <c r="O11" s="5"/>
      <c r="P11" s="5"/>
      <c r="Q11" s="5"/>
      <c r="R11" s="15"/>
      <c r="S11" s="11" t="s">
        <v>305</v>
      </c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/>
      <c r="E12" s="7" t="s">
        <v>213</v>
      </c>
      <c r="F12" s="7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201</v>
      </c>
      <c r="C13" s="7" t="s">
        <v>202</v>
      </c>
      <c r="D13" s="35" t="s">
        <v>123</v>
      </c>
      <c r="E13" s="7" t="s">
        <v>215</v>
      </c>
      <c r="F13" s="7"/>
      <c r="G13" s="6"/>
      <c r="H13" s="6"/>
      <c r="I13" s="6"/>
      <c r="J13" s="6"/>
      <c r="K13" s="6" t="s">
        <v>405</v>
      </c>
      <c r="L13" s="40" t="s">
        <v>142</v>
      </c>
      <c r="M13" s="5"/>
      <c r="N13" s="5"/>
      <c r="O13" s="5"/>
      <c r="P13" s="5"/>
      <c r="Q13" s="5"/>
      <c r="R13" s="15" t="s">
        <v>392</v>
      </c>
      <c r="S13" s="11" t="s">
        <v>306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47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47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47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47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V31"/>
  <sheetViews>
    <sheetView topLeftCell="A7" zoomScale="70" zoomScaleNormal="70" workbookViewId="0">
      <selection activeCell="L17" sqref="L17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1" width="12.42578125" style="18" customWidth="1"/>
    <col min="12" max="12" width="12" style="18" customWidth="1"/>
    <col min="13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2" ht="4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31</v>
      </c>
      <c r="L2" s="5" t="s">
        <v>25</v>
      </c>
      <c r="M2" s="5" t="s">
        <v>26</v>
      </c>
      <c r="N2" s="5" t="s">
        <v>8</v>
      </c>
      <c r="O2" s="5" t="s">
        <v>27</v>
      </c>
      <c r="P2" s="5" t="s">
        <v>9</v>
      </c>
      <c r="Q2" s="5" t="s">
        <v>28</v>
      </c>
      <c r="R2" s="13" t="s">
        <v>38</v>
      </c>
      <c r="S2" s="24" t="s">
        <v>36</v>
      </c>
    </row>
    <row r="3" spans="1:22" x14ac:dyDescent="0.25">
      <c r="A3" s="16" t="s">
        <v>16</v>
      </c>
      <c r="B3" s="5">
        <v>136</v>
      </c>
      <c r="C3" s="5">
        <v>68</v>
      </c>
      <c r="D3" s="5">
        <v>136</v>
      </c>
      <c r="E3" s="5">
        <v>68</v>
      </c>
      <c r="F3" s="5">
        <v>34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102</v>
      </c>
      <c r="N3" s="5">
        <v>34</v>
      </c>
      <c r="O3" s="5">
        <v>34</v>
      </c>
      <c r="P3" s="5">
        <v>34</v>
      </c>
      <c r="Q3" s="5">
        <v>68</v>
      </c>
      <c r="R3" s="26">
        <v>34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168</v>
      </c>
      <c r="C5" s="6"/>
      <c r="D5" s="6"/>
      <c r="E5" s="6"/>
      <c r="F5" s="6"/>
      <c r="G5" s="6"/>
      <c r="H5" s="6"/>
      <c r="I5" s="6"/>
      <c r="J5" s="6"/>
      <c r="K5" s="27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263</v>
      </c>
      <c r="E6" s="6" t="s">
        <v>209</v>
      </c>
      <c r="F6" s="6"/>
      <c r="G6" s="6"/>
      <c r="H6" s="6"/>
      <c r="I6" s="6"/>
      <c r="J6" s="6"/>
      <c r="K6" s="27" t="s">
        <v>106</v>
      </c>
      <c r="L6" s="5"/>
      <c r="M6" s="5"/>
      <c r="N6" s="5"/>
      <c r="O6" s="5"/>
      <c r="P6" s="5"/>
      <c r="Q6" s="5"/>
      <c r="R6" s="15"/>
      <c r="S6" s="11" t="s">
        <v>48</v>
      </c>
      <c r="T6" s="11"/>
      <c r="U6" s="9"/>
      <c r="V6" s="9"/>
    </row>
    <row r="7" spans="1:22" ht="45.75" customHeight="1" x14ac:dyDescent="0.25">
      <c r="A7" s="8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169</v>
      </c>
      <c r="C8" s="6" t="s">
        <v>173</v>
      </c>
      <c r="D8" s="6" t="s">
        <v>264</v>
      </c>
      <c r="E8" s="6" t="s">
        <v>214</v>
      </c>
      <c r="F8" s="6"/>
      <c r="G8" s="6"/>
      <c r="H8" s="6"/>
      <c r="I8" s="6"/>
      <c r="J8" s="6"/>
      <c r="K8" s="6" t="s">
        <v>107</v>
      </c>
      <c r="L8" s="5"/>
      <c r="M8" s="5"/>
      <c r="N8" s="5"/>
      <c r="O8" s="5"/>
      <c r="P8" s="5"/>
      <c r="Q8" s="5"/>
      <c r="R8" s="15"/>
      <c r="S8" s="11" t="s">
        <v>49</v>
      </c>
      <c r="T8" s="11"/>
      <c r="U8" s="9"/>
      <c r="V8" s="9"/>
    </row>
    <row r="9" spans="1:22" ht="45.75" customHeight="1" x14ac:dyDescent="0.25">
      <c r="A9" s="8" t="s">
        <v>12</v>
      </c>
      <c r="B9" s="6" t="s">
        <v>170</v>
      </c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 t="s">
        <v>171</v>
      </c>
      <c r="C10" s="7"/>
      <c r="D10" s="7" t="s">
        <v>265</v>
      </c>
      <c r="E10" s="7" t="s">
        <v>212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266</v>
      </c>
      <c r="E11" s="7"/>
      <c r="F11" s="7"/>
      <c r="G11" s="6"/>
      <c r="H11" s="6"/>
      <c r="I11" s="6"/>
      <c r="J11" s="6"/>
      <c r="K11" s="6" t="s">
        <v>404</v>
      </c>
      <c r="L11" s="5"/>
      <c r="M11" s="5"/>
      <c r="N11" s="5"/>
      <c r="O11" s="5"/>
      <c r="P11" s="5"/>
      <c r="Q11" s="5"/>
      <c r="R11" s="15"/>
      <c r="S11" s="11" t="s">
        <v>307</v>
      </c>
      <c r="T11" s="11"/>
      <c r="U11" s="11"/>
      <c r="V11" s="9"/>
    </row>
    <row r="12" spans="1:22" ht="45.75" customHeight="1" x14ac:dyDescent="0.25">
      <c r="A12" s="8" t="s">
        <v>15</v>
      </c>
      <c r="B12" s="6"/>
      <c r="C12" s="7" t="s">
        <v>174</v>
      </c>
      <c r="D12" s="7" t="s">
        <v>267</v>
      </c>
      <c r="E12" s="7" t="s">
        <v>213</v>
      </c>
      <c r="F12" s="7"/>
      <c r="G12" s="6"/>
      <c r="H12" s="6"/>
      <c r="I12" s="6"/>
      <c r="J12" s="6"/>
      <c r="K12" s="6"/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 t="s">
        <v>172</v>
      </c>
      <c r="C13" s="7"/>
      <c r="D13" s="7" t="s">
        <v>268</v>
      </c>
      <c r="E13" s="7" t="s">
        <v>215</v>
      </c>
      <c r="F13" s="7"/>
      <c r="G13" s="6"/>
      <c r="H13" s="6"/>
      <c r="I13" s="6"/>
      <c r="J13" s="6"/>
      <c r="K13" s="6" t="s">
        <v>405</v>
      </c>
      <c r="L13" s="5"/>
      <c r="M13" s="5"/>
      <c r="N13" s="5"/>
      <c r="O13" s="5"/>
      <c r="P13" s="5"/>
      <c r="Q13" s="5"/>
      <c r="R13" s="15" t="s">
        <v>390</v>
      </c>
      <c r="S13" s="11" t="s">
        <v>308</v>
      </c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2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2"/>
      <c r="L16" s="3"/>
      <c r="M16" s="3"/>
      <c r="N16" s="9"/>
      <c r="O16" s="21"/>
      <c r="P16" s="2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9"/>
      <c r="O17" s="47"/>
      <c r="P17" s="2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9"/>
      <c r="O18" s="47"/>
      <c r="P18" s="2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9"/>
      <c r="O19" s="21"/>
      <c r="P19" s="2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9"/>
      <c r="O20" s="47"/>
      <c r="P20" s="2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9"/>
      <c r="O21" s="47"/>
      <c r="P21" s="21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31"/>
  <sheetViews>
    <sheetView topLeftCell="A10" workbookViewId="0">
      <selection activeCell="G11" sqref="G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6.7109375" style="18" customWidth="1"/>
    <col min="8" max="10" width="9.140625" style="18"/>
    <col min="11" max="11" width="14.140625" style="18" customWidth="1"/>
    <col min="12" max="12" width="14.7109375" style="18" customWidth="1"/>
    <col min="13" max="13" width="9.140625" style="18"/>
    <col min="14" max="14" width="10.42578125" style="18" customWidth="1"/>
    <col min="15" max="16384" width="9.140625" style="18"/>
  </cols>
  <sheetData>
    <row r="2" spans="1:17" ht="36" customHeight="1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>
        <v>2</v>
      </c>
      <c r="C4" s="5"/>
      <c r="D4" s="5">
        <v>5</v>
      </c>
      <c r="E4" s="5"/>
      <c r="F4" s="5"/>
      <c r="G4" s="5">
        <v>1</v>
      </c>
      <c r="H4" s="5"/>
      <c r="I4" s="5"/>
      <c r="J4" s="5"/>
      <c r="K4" s="5"/>
      <c r="L4" s="5"/>
      <c r="M4" s="28">
        <v>2</v>
      </c>
      <c r="N4" s="1">
        <v>2</v>
      </c>
      <c r="O4" s="9"/>
      <c r="P4" s="9"/>
      <c r="Q4" s="9"/>
    </row>
    <row r="5" spans="1:17" ht="45.75" customHeight="1" x14ac:dyDescent="0.25">
      <c r="A5" s="8" t="s">
        <v>10</v>
      </c>
      <c r="B5" s="6" t="s">
        <v>196</v>
      </c>
      <c r="C5" s="6"/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204</v>
      </c>
      <c r="E6" s="6"/>
      <c r="F6" s="6"/>
      <c r="G6" s="40" t="s">
        <v>141</v>
      </c>
      <c r="H6" s="5"/>
      <c r="I6" s="5"/>
      <c r="J6" s="5"/>
      <c r="K6" s="5"/>
      <c r="L6" s="5"/>
      <c r="M6" s="30" t="s">
        <v>53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29"/>
      <c r="N7" s="29" t="s">
        <v>157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197</v>
      </c>
      <c r="C8" s="6"/>
      <c r="D8" s="6"/>
      <c r="E8" s="6"/>
      <c r="F8" s="6"/>
      <c r="G8" s="5"/>
      <c r="H8" s="5"/>
      <c r="I8" s="5"/>
      <c r="J8" s="5"/>
      <c r="K8" s="5"/>
      <c r="L8" s="5"/>
      <c r="M8" s="30" t="s">
        <v>54</v>
      </c>
      <c r="N8" s="41" t="s">
        <v>189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15"/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198</v>
      </c>
      <c r="C13" s="7" t="s">
        <v>199</v>
      </c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15"/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W31"/>
  <sheetViews>
    <sheetView topLeftCell="A4" zoomScale="70" zoomScaleNormal="70" workbookViewId="0">
      <selection activeCell="L11" sqref="L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20.42578125" style="18" customWidth="1"/>
    <col min="6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5" width="9.140625" style="18"/>
    <col min="16" max="16" width="14.140625" style="18" customWidth="1"/>
    <col min="17" max="17" width="14.7109375" style="18" customWidth="1"/>
    <col min="18" max="16384" width="9.140625" style="18"/>
  </cols>
  <sheetData>
    <row r="2" spans="1:23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36</v>
      </c>
      <c r="O2" s="5" t="s">
        <v>27</v>
      </c>
      <c r="P2" s="5" t="s">
        <v>9</v>
      </c>
      <c r="Q2" s="5" t="s">
        <v>28</v>
      </c>
      <c r="R2" s="5" t="s">
        <v>29</v>
      </c>
      <c r="S2" s="13" t="s">
        <v>39</v>
      </c>
    </row>
    <row r="3" spans="1:23" x14ac:dyDescent="0.25">
      <c r="A3" s="16" t="s">
        <v>16</v>
      </c>
      <c r="B3" s="5">
        <f>3*34</f>
        <v>102</v>
      </c>
      <c r="C3" s="5">
        <v>68</v>
      </c>
      <c r="D3" s="5">
        <f>4*34</f>
        <v>136</v>
      </c>
      <c r="E3" s="5">
        <f>3*34</f>
        <v>102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f>3*34</f>
        <v>102</v>
      </c>
      <c r="L3" s="5">
        <v>68</v>
      </c>
      <c r="M3" s="5">
        <v>68</v>
      </c>
      <c r="N3" s="5">
        <f>2.5*34</f>
        <v>85</v>
      </c>
      <c r="O3" s="5">
        <f>0.5*34</f>
        <v>17</v>
      </c>
      <c r="P3" s="5">
        <v>17</v>
      </c>
      <c r="Q3" s="5">
        <v>68</v>
      </c>
      <c r="R3" s="5">
        <f>0.5*34</f>
        <v>17</v>
      </c>
      <c r="S3" s="26">
        <v>17</v>
      </c>
    </row>
    <row r="4" spans="1:23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"/>
      <c r="T4" s="9"/>
      <c r="U4" s="9"/>
      <c r="V4" s="9"/>
      <c r="W4" s="9"/>
    </row>
    <row r="5" spans="1:23" ht="45.75" customHeight="1" x14ac:dyDescent="0.25">
      <c r="A5" s="8" t="s">
        <v>10</v>
      </c>
      <c r="B5" s="6" t="s">
        <v>165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5"/>
      <c r="S5" s="14"/>
      <c r="T5" s="21"/>
      <c r="U5" s="11"/>
      <c r="V5" s="9"/>
      <c r="W5" s="9"/>
    </row>
    <row r="6" spans="1:23" ht="45.75" customHeight="1" x14ac:dyDescent="0.25">
      <c r="A6" s="8" t="s">
        <v>3</v>
      </c>
      <c r="B6" s="6"/>
      <c r="C6" s="6"/>
      <c r="D6" s="6" t="s">
        <v>235</v>
      </c>
      <c r="E6" s="6" t="s">
        <v>238</v>
      </c>
      <c r="F6" s="6"/>
      <c r="G6" s="6"/>
      <c r="H6" s="6"/>
      <c r="I6" s="6"/>
      <c r="J6" s="6"/>
      <c r="K6" s="6"/>
      <c r="L6" s="5"/>
      <c r="M6" s="5"/>
      <c r="N6" s="31" t="s">
        <v>74</v>
      </c>
      <c r="O6" s="5"/>
      <c r="P6" s="5"/>
      <c r="Q6" s="5"/>
      <c r="R6" s="5"/>
      <c r="S6" s="15"/>
      <c r="T6" s="11"/>
      <c r="U6" s="11"/>
      <c r="V6" s="9"/>
      <c r="W6" s="9"/>
    </row>
    <row r="7" spans="1:23" ht="45.75" customHeight="1" x14ac:dyDescent="0.25">
      <c r="A7" s="8" t="s">
        <v>4</v>
      </c>
      <c r="B7" s="6" t="s">
        <v>166</v>
      </c>
      <c r="C7" s="6"/>
      <c r="D7" s="6" t="s">
        <v>236</v>
      </c>
      <c r="E7" s="6"/>
      <c r="F7" s="6"/>
      <c r="G7" s="6"/>
      <c r="H7" s="6"/>
      <c r="I7" s="6"/>
      <c r="J7" s="6"/>
      <c r="K7" s="6"/>
      <c r="L7" s="40" t="s">
        <v>136</v>
      </c>
      <c r="M7" s="5"/>
      <c r="N7" s="5"/>
      <c r="O7" s="5"/>
      <c r="P7" s="5"/>
      <c r="Q7" s="5"/>
      <c r="R7" s="5"/>
      <c r="S7" s="15"/>
      <c r="T7" s="11"/>
      <c r="U7" s="11"/>
      <c r="V7" s="9"/>
      <c r="W7" s="9"/>
    </row>
    <row r="8" spans="1:23" ht="45.75" customHeight="1" x14ac:dyDescent="0.25">
      <c r="A8" s="8" t="s">
        <v>11</v>
      </c>
      <c r="B8" s="6" t="s">
        <v>167</v>
      </c>
      <c r="C8" s="6" t="s">
        <v>162</v>
      </c>
      <c r="D8" s="6" t="s">
        <v>237</v>
      </c>
      <c r="E8" s="6" t="s">
        <v>239</v>
      </c>
      <c r="F8" s="6"/>
      <c r="G8" s="6"/>
      <c r="H8" s="6"/>
      <c r="I8" s="6"/>
      <c r="J8" s="6"/>
      <c r="K8" s="6" t="s">
        <v>109</v>
      </c>
      <c r="L8" s="5"/>
      <c r="M8" s="5"/>
      <c r="N8" s="31" t="s">
        <v>75</v>
      </c>
      <c r="O8" s="5"/>
      <c r="P8" s="5"/>
      <c r="Q8" s="5"/>
      <c r="R8" s="5"/>
      <c r="S8" s="15"/>
      <c r="T8" s="11"/>
      <c r="U8" s="11"/>
      <c r="V8" s="9"/>
      <c r="W8" s="9"/>
    </row>
    <row r="9" spans="1:23" ht="45.75" customHeight="1" x14ac:dyDescent="0.25">
      <c r="A9" s="8" t="s">
        <v>12</v>
      </c>
      <c r="B9" s="6"/>
      <c r="C9" s="6"/>
      <c r="D9" s="6" t="s">
        <v>288</v>
      </c>
      <c r="E9" s="6" t="s">
        <v>291</v>
      </c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15"/>
      <c r="T9" s="11"/>
      <c r="U9" s="11"/>
      <c r="V9" s="9"/>
      <c r="W9" s="9"/>
    </row>
    <row r="10" spans="1:23" ht="45.75" customHeight="1" x14ac:dyDescent="0.25">
      <c r="A10" s="8" t="s">
        <v>13</v>
      </c>
      <c r="B10" s="6"/>
      <c r="C10" s="7"/>
      <c r="D10" s="43" t="s">
        <v>289</v>
      </c>
      <c r="E10" s="7"/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15"/>
      <c r="T10" s="11"/>
      <c r="U10" s="11"/>
      <c r="V10" s="11"/>
      <c r="W10" s="9"/>
    </row>
    <row r="11" spans="1:23" ht="45.75" customHeight="1" x14ac:dyDescent="0.25">
      <c r="A11" s="8" t="s">
        <v>14</v>
      </c>
      <c r="B11" s="6"/>
      <c r="C11" s="7"/>
      <c r="D11" s="7"/>
      <c r="E11" s="43" t="s">
        <v>292</v>
      </c>
      <c r="F11" s="7"/>
      <c r="G11" s="6"/>
      <c r="H11" s="6"/>
      <c r="I11" s="6"/>
      <c r="J11" s="6"/>
      <c r="K11" s="6"/>
      <c r="L11" s="5" t="s">
        <v>401</v>
      </c>
      <c r="M11" s="5"/>
      <c r="N11" s="5" t="s">
        <v>325</v>
      </c>
      <c r="O11" s="5"/>
      <c r="P11" s="5"/>
      <c r="Q11" s="5"/>
      <c r="R11" s="5"/>
      <c r="S11" s="15"/>
      <c r="T11" s="11"/>
      <c r="U11" s="11"/>
      <c r="V11" s="11"/>
      <c r="W11" s="9"/>
    </row>
    <row r="12" spans="1:23" ht="45.75" customHeight="1" x14ac:dyDescent="0.25">
      <c r="A12" s="8" t="s">
        <v>15</v>
      </c>
      <c r="B12" s="6"/>
      <c r="C12" s="7"/>
      <c r="D12" s="43" t="s">
        <v>290</v>
      </c>
      <c r="E12" s="7"/>
      <c r="F12" s="7"/>
      <c r="G12" s="6"/>
      <c r="H12" s="6"/>
      <c r="I12" s="6"/>
      <c r="J12" s="6"/>
      <c r="K12" s="6" t="s">
        <v>368</v>
      </c>
      <c r="L12" s="5"/>
      <c r="M12" s="5"/>
      <c r="N12" s="5"/>
      <c r="O12" s="5"/>
      <c r="P12" s="5"/>
      <c r="Q12" s="5"/>
      <c r="R12" s="5"/>
      <c r="S12" s="15"/>
      <c r="T12" s="11"/>
      <c r="U12" s="11"/>
      <c r="V12" s="11"/>
      <c r="W12" s="9"/>
    </row>
    <row r="13" spans="1:23" ht="45.75" customHeight="1" x14ac:dyDescent="0.25">
      <c r="A13" s="8" t="s">
        <v>5</v>
      </c>
      <c r="B13" s="6"/>
      <c r="C13" s="7" t="s">
        <v>163</v>
      </c>
      <c r="D13" s="43" t="s">
        <v>284</v>
      </c>
      <c r="E13" s="43" t="s">
        <v>293</v>
      </c>
      <c r="F13" s="7" t="s">
        <v>294</v>
      </c>
      <c r="G13" s="6"/>
      <c r="H13" s="6"/>
      <c r="I13" s="6"/>
      <c r="J13" s="6"/>
      <c r="K13" s="6" t="s">
        <v>367</v>
      </c>
      <c r="L13" s="5"/>
      <c r="M13" s="5"/>
      <c r="N13" s="5"/>
      <c r="O13" s="5"/>
      <c r="P13" s="5"/>
      <c r="Q13" s="5"/>
      <c r="R13" s="5"/>
      <c r="S13" s="15"/>
      <c r="T13" s="11"/>
      <c r="U13" s="11"/>
      <c r="V13" s="11"/>
      <c r="W13" s="9"/>
    </row>
    <row r="14" spans="1:23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12"/>
      <c r="S14" s="21"/>
      <c r="T14" s="11"/>
      <c r="U14" s="11"/>
      <c r="V14" s="11"/>
      <c r="W14" s="9"/>
    </row>
    <row r="15" spans="1:23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9"/>
    </row>
    <row r="16" spans="1:23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3"/>
      <c r="O16" s="21"/>
      <c r="P16" s="21"/>
      <c r="Q16" s="11"/>
      <c r="R16" s="11"/>
      <c r="S16" s="21"/>
      <c r="T16" s="21"/>
      <c r="U16" s="21"/>
      <c r="V16" s="11"/>
      <c r="W16" s="9"/>
    </row>
    <row r="17" spans="1:23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2"/>
      <c r="O17" s="47"/>
      <c r="P17" s="21"/>
      <c r="Q17" s="11"/>
      <c r="R17" s="11"/>
      <c r="S17" s="11"/>
      <c r="T17" s="21"/>
      <c r="U17" s="21"/>
      <c r="V17" s="11"/>
      <c r="W17" s="9"/>
    </row>
    <row r="18" spans="1:23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2"/>
      <c r="O18" s="47"/>
      <c r="P18" s="21"/>
      <c r="Q18" s="11"/>
      <c r="R18" s="11"/>
      <c r="S18" s="11"/>
      <c r="T18" s="11"/>
      <c r="U18" s="21"/>
      <c r="V18" s="11"/>
      <c r="W18" s="9"/>
    </row>
    <row r="19" spans="1:23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"/>
      <c r="O19" s="21"/>
      <c r="P19" s="21"/>
      <c r="Q19" s="11"/>
      <c r="R19" s="11"/>
      <c r="S19" s="11"/>
      <c r="T19" s="11"/>
      <c r="U19" s="11"/>
      <c r="V19" s="11"/>
      <c r="W19" s="9"/>
    </row>
    <row r="20" spans="1:23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47"/>
      <c r="P20" s="21"/>
      <c r="Q20" s="11"/>
      <c r="R20" s="11"/>
      <c r="S20" s="11"/>
      <c r="T20" s="11"/>
      <c r="U20" s="11"/>
      <c r="V20" s="11"/>
      <c r="W20" s="9"/>
    </row>
    <row r="21" spans="1:23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47"/>
      <c r="P21" s="21"/>
      <c r="Q21" s="9"/>
      <c r="R21" s="9"/>
      <c r="S21" s="9"/>
      <c r="T21" s="9"/>
      <c r="U21" s="9"/>
      <c r="V21" s="9"/>
      <c r="W21" s="9"/>
    </row>
    <row r="22" spans="1:23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</row>
    <row r="23" spans="1:2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2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2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2">
    <mergeCell ref="O17:O18"/>
    <mergeCell ref="O20:O2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V31"/>
  <sheetViews>
    <sheetView zoomScale="70" zoomScaleNormal="70" workbookViewId="0">
      <selection activeCell="L11" sqref="L11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5" t="s">
        <v>36</v>
      </c>
      <c r="S2" s="13" t="s">
        <v>39</v>
      </c>
    </row>
    <row r="3" spans="1:22" x14ac:dyDescent="0.25">
      <c r="A3" s="16" t="s">
        <v>16</v>
      </c>
      <c r="B3" s="5">
        <f>3*34</f>
        <v>102</v>
      </c>
      <c r="C3" s="5">
        <f>2.5*34</f>
        <v>85</v>
      </c>
      <c r="D3" s="5">
        <f>3*34</f>
        <v>102</v>
      </c>
      <c r="E3" s="5">
        <f>2*34</f>
        <v>68</v>
      </c>
      <c r="F3" s="5">
        <f>1.5*34</f>
        <v>51</v>
      </c>
      <c r="G3" s="5">
        <v>34</v>
      </c>
      <c r="H3" s="5">
        <f>3*34</f>
        <v>102</v>
      </c>
      <c r="I3" s="5">
        <v>34</v>
      </c>
      <c r="J3" s="5">
        <v>68</v>
      </c>
      <c r="K3" s="5">
        <f>2*34</f>
        <v>68</v>
      </c>
      <c r="L3" s="5">
        <v>68</v>
      </c>
      <c r="M3" s="5">
        <v>68</v>
      </c>
      <c r="N3" s="5">
        <v>17</v>
      </c>
      <c r="O3" s="5">
        <f>0.5*34</f>
        <v>17</v>
      </c>
      <c r="P3" s="5">
        <v>68</v>
      </c>
      <c r="Q3" s="5">
        <v>17</v>
      </c>
      <c r="R3" s="5">
        <f>2.5*34</f>
        <v>85</v>
      </c>
      <c r="S3" s="26">
        <v>17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"/>
      <c r="T4" s="9"/>
      <c r="U4" s="9"/>
      <c r="V4" s="9"/>
    </row>
    <row r="5" spans="1:22" ht="45.75" customHeight="1" x14ac:dyDescent="0.25">
      <c r="A5" s="8" t="s">
        <v>10</v>
      </c>
      <c r="B5" s="6" t="s">
        <v>91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5"/>
      <c r="S5" s="14"/>
      <c r="T5" s="11"/>
      <c r="U5" s="9"/>
      <c r="V5" s="9"/>
    </row>
    <row r="6" spans="1:22" ht="45.75" customHeight="1" x14ac:dyDescent="0.25">
      <c r="A6" s="8" t="s">
        <v>3</v>
      </c>
      <c r="B6" s="6" t="s">
        <v>96</v>
      </c>
      <c r="C6" s="6" t="s">
        <v>99</v>
      </c>
      <c r="D6" s="6" t="s">
        <v>269</v>
      </c>
      <c r="E6" s="6" t="s">
        <v>273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5" t="s">
        <v>74</v>
      </c>
      <c r="S6" s="15"/>
      <c r="T6" s="11"/>
      <c r="U6" s="9"/>
      <c r="V6" s="9"/>
    </row>
    <row r="7" spans="1:22" ht="45.75" customHeight="1" x14ac:dyDescent="0.25">
      <c r="A7" s="8" t="s">
        <v>4</v>
      </c>
      <c r="B7" s="6" t="s">
        <v>97</v>
      </c>
      <c r="C7" s="6" t="s">
        <v>100</v>
      </c>
      <c r="D7" s="6"/>
      <c r="E7" s="6"/>
      <c r="F7" s="6"/>
      <c r="G7" s="6"/>
      <c r="H7" s="6"/>
      <c r="I7" s="6"/>
      <c r="J7" s="6"/>
      <c r="K7" s="6"/>
      <c r="L7" s="5" t="s">
        <v>136</v>
      </c>
      <c r="M7" s="5"/>
      <c r="N7" s="5"/>
      <c r="O7" s="5"/>
      <c r="P7" s="5"/>
      <c r="Q7" s="5"/>
      <c r="R7" s="5"/>
      <c r="S7" s="15"/>
      <c r="T7" s="11"/>
      <c r="U7" s="9"/>
      <c r="V7" s="9"/>
    </row>
    <row r="8" spans="1:22" ht="45.75" customHeight="1" x14ac:dyDescent="0.25">
      <c r="A8" s="8" t="s">
        <v>11</v>
      </c>
      <c r="B8" s="6" t="s">
        <v>98</v>
      </c>
      <c r="C8" s="6" t="s">
        <v>101</v>
      </c>
      <c r="D8" s="6" t="s">
        <v>270</v>
      </c>
      <c r="E8" s="6" t="s">
        <v>274</v>
      </c>
      <c r="F8" s="6"/>
      <c r="G8" s="6"/>
      <c r="H8" s="6"/>
      <c r="I8" s="6"/>
      <c r="J8" s="6"/>
      <c r="K8" s="6" t="s">
        <v>155</v>
      </c>
      <c r="L8" s="5"/>
      <c r="M8" s="5"/>
      <c r="N8" s="5"/>
      <c r="O8" s="5"/>
      <c r="P8" s="5"/>
      <c r="Q8" s="5"/>
      <c r="R8" s="5" t="s">
        <v>75</v>
      </c>
      <c r="S8" s="15"/>
      <c r="T8" s="11"/>
      <c r="U8" s="9"/>
      <c r="V8" s="9"/>
    </row>
    <row r="9" spans="1:22" ht="45.75" customHeight="1" x14ac:dyDescent="0.25">
      <c r="A9" s="8" t="s">
        <v>12</v>
      </c>
      <c r="B9" s="6" t="s">
        <v>380</v>
      </c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15"/>
      <c r="T9" s="11"/>
      <c r="U9" s="9"/>
      <c r="V9" s="9"/>
    </row>
    <row r="10" spans="1:22" ht="45.75" customHeight="1" x14ac:dyDescent="0.25">
      <c r="A10" s="8" t="s">
        <v>13</v>
      </c>
      <c r="B10" s="6" t="s">
        <v>381</v>
      </c>
      <c r="C10" s="7"/>
      <c r="D10" s="7" t="s">
        <v>271</v>
      </c>
      <c r="E10" s="7" t="s">
        <v>275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15"/>
      <c r="T10" s="11"/>
      <c r="U10" s="11"/>
      <c r="V10" s="9"/>
    </row>
    <row r="11" spans="1:22" ht="45.75" customHeight="1" x14ac:dyDescent="0.25">
      <c r="A11" s="8" t="s">
        <v>14</v>
      </c>
      <c r="B11" s="6" t="s">
        <v>382</v>
      </c>
      <c r="C11" s="7" t="s">
        <v>385</v>
      </c>
      <c r="D11" s="7" t="s">
        <v>272</v>
      </c>
      <c r="E11" s="7" t="s">
        <v>277</v>
      </c>
      <c r="F11" s="7"/>
      <c r="G11" s="6"/>
      <c r="H11" s="6"/>
      <c r="I11" s="6"/>
      <c r="J11" s="6"/>
      <c r="K11" s="6"/>
      <c r="L11" s="5" t="s">
        <v>402</v>
      </c>
      <c r="M11" s="5"/>
      <c r="N11" s="5"/>
      <c r="O11" s="5"/>
      <c r="P11" s="5"/>
      <c r="Q11" s="5"/>
      <c r="R11" s="5" t="s">
        <v>325</v>
      </c>
      <c r="S11" s="15"/>
      <c r="T11" s="11"/>
      <c r="U11" s="11"/>
      <c r="V11" s="9"/>
    </row>
    <row r="12" spans="1:22" ht="45.75" customHeight="1" x14ac:dyDescent="0.25">
      <c r="A12" s="8" t="s">
        <v>15</v>
      </c>
      <c r="B12" s="6" t="s">
        <v>383</v>
      </c>
      <c r="C12" s="7" t="s">
        <v>386</v>
      </c>
      <c r="D12" s="7"/>
      <c r="E12" s="7"/>
      <c r="F12" s="7"/>
      <c r="G12" s="6"/>
      <c r="H12" s="6"/>
      <c r="I12" s="6"/>
      <c r="J12" s="6"/>
      <c r="K12" s="27" t="s">
        <v>356</v>
      </c>
      <c r="L12" s="5"/>
      <c r="M12" s="5"/>
      <c r="N12" s="5"/>
      <c r="O12" s="5"/>
      <c r="P12" s="5"/>
      <c r="Q12" s="5"/>
      <c r="R12" s="5"/>
      <c r="S12" s="15"/>
      <c r="T12" s="11"/>
      <c r="U12" s="11"/>
      <c r="V12" s="9"/>
    </row>
    <row r="13" spans="1:22" ht="45.75" customHeight="1" x14ac:dyDescent="0.25">
      <c r="A13" s="8" t="s">
        <v>5</v>
      </c>
      <c r="B13" s="6" t="s">
        <v>384</v>
      </c>
      <c r="C13" s="7"/>
      <c r="D13" s="7" t="s">
        <v>268</v>
      </c>
      <c r="E13" s="7" t="s">
        <v>278</v>
      </c>
      <c r="F13" s="43" t="s">
        <v>284</v>
      </c>
      <c r="G13" s="6"/>
      <c r="H13" s="6"/>
      <c r="I13" s="6"/>
      <c r="J13" s="6"/>
      <c r="K13" s="6" t="s">
        <v>357</v>
      </c>
      <c r="L13" s="5"/>
      <c r="M13" s="5"/>
      <c r="N13" s="5"/>
      <c r="O13" s="5"/>
      <c r="P13" s="5"/>
      <c r="Q13" s="5"/>
      <c r="R13" s="5"/>
      <c r="S13" s="15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12"/>
      <c r="S14" s="22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3"/>
      <c r="S16" s="22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47"/>
      <c r="O17" s="21"/>
      <c r="P17" s="11"/>
      <c r="Q17" s="11"/>
      <c r="R17" s="2"/>
      <c r="S17" s="1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47"/>
      <c r="O18" s="21"/>
      <c r="P18" s="11"/>
      <c r="Q18" s="11"/>
      <c r="R18" s="2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2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47"/>
      <c r="O20" s="21"/>
      <c r="P20" s="11"/>
      <c r="Q20" s="11"/>
      <c r="R20" s="2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47"/>
      <c r="O21" s="21"/>
      <c r="P21" s="9"/>
      <c r="Q21" s="9"/>
      <c r="R21" s="2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R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R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R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R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R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R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R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R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R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R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V31"/>
  <sheetViews>
    <sheetView topLeftCell="A7" zoomScale="70" zoomScaleNormal="70" workbookViewId="0">
      <selection activeCell="L11" sqref="L11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3*34</f>
        <v>102</v>
      </c>
      <c r="C3" s="5">
        <v>68</v>
      </c>
      <c r="D3" s="5">
        <f>3*34</f>
        <v>102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f>4*34</f>
        <v>136</v>
      </c>
      <c r="M3" s="5">
        <f>3*34</f>
        <v>102</v>
      </c>
      <c r="N3" s="5">
        <v>17</v>
      </c>
      <c r="O3" s="5">
        <v>17</v>
      </c>
      <c r="P3" s="5">
        <v>68</v>
      </c>
      <c r="Q3" s="5">
        <v>17</v>
      </c>
      <c r="R3" s="26">
        <f>2.5*34</f>
        <v>85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165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269</v>
      </c>
      <c r="E6" s="6" t="s">
        <v>273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15" t="s">
        <v>77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166</v>
      </c>
      <c r="C7" s="6"/>
      <c r="D7" s="6"/>
      <c r="E7" s="6"/>
      <c r="F7" s="6"/>
      <c r="G7" s="6"/>
      <c r="H7" s="6"/>
      <c r="I7" s="6"/>
      <c r="J7" s="6"/>
      <c r="K7" s="6"/>
      <c r="L7" s="40" t="s">
        <v>138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167</v>
      </c>
      <c r="C8" s="6" t="s">
        <v>162</v>
      </c>
      <c r="D8" s="6" t="s">
        <v>270</v>
      </c>
      <c r="E8" s="6" t="s">
        <v>274</v>
      </c>
      <c r="F8" s="6"/>
      <c r="G8" s="6"/>
      <c r="H8" s="6"/>
      <c r="I8" s="6"/>
      <c r="J8" s="6"/>
      <c r="K8" s="6" t="s">
        <v>156</v>
      </c>
      <c r="L8" s="5" t="s">
        <v>139</v>
      </c>
      <c r="M8" s="5"/>
      <c r="N8" s="5"/>
      <c r="O8" s="5"/>
      <c r="P8" s="5"/>
      <c r="Q8" s="5"/>
      <c r="R8" s="15" t="s">
        <v>76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271</v>
      </c>
      <c r="E10" s="7" t="s">
        <v>276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272</v>
      </c>
      <c r="E11" s="7" t="s">
        <v>277</v>
      </c>
      <c r="F11" s="7"/>
      <c r="G11" s="6"/>
      <c r="H11" s="6"/>
      <c r="I11" s="6"/>
      <c r="J11" s="6"/>
      <c r="K11" s="6"/>
      <c r="L11" s="5" t="s">
        <v>403</v>
      </c>
      <c r="M11" s="5"/>
      <c r="N11" s="5"/>
      <c r="O11" s="5"/>
      <c r="P11" s="5"/>
      <c r="Q11" s="5"/>
      <c r="R11" s="15" t="s">
        <v>325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/>
      <c r="E12" s="7"/>
      <c r="F12" s="7"/>
      <c r="G12" s="6"/>
      <c r="H12" s="6"/>
      <c r="I12" s="6"/>
      <c r="J12" s="6"/>
      <c r="K12" s="6" t="s">
        <v>356</v>
      </c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 t="s">
        <v>163</v>
      </c>
      <c r="D13" s="7" t="s">
        <v>268</v>
      </c>
      <c r="E13" s="7" t="s">
        <v>278</v>
      </c>
      <c r="F13" s="43" t="s">
        <v>295</v>
      </c>
      <c r="G13" s="6"/>
      <c r="H13" s="6"/>
      <c r="I13" s="6"/>
      <c r="J13" s="6"/>
      <c r="K13" s="6" t="s">
     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47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47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47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47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V31"/>
  <sheetViews>
    <sheetView zoomScale="60" zoomScaleNormal="60" workbookViewId="0">
      <selection activeCell="L11" sqref="L11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3.5*34</f>
        <v>119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68</v>
      </c>
      <c r="N3" s="5">
        <v>17</v>
      </c>
      <c r="O3" s="5">
        <v>34</v>
      </c>
      <c r="P3" s="5">
        <v>68</v>
      </c>
      <c r="Q3" s="5">
        <v>17</v>
      </c>
      <c r="R3" s="26">
        <f>3*34</f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165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269</v>
      </c>
      <c r="E6" s="6" t="s">
        <v>273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30" t="s">
        <v>78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166</v>
      </c>
      <c r="C7" s="6"/>
      <c r="D7" s="6"/>
      <c r="E7" s="6"/>
      <c r="F7" s="6"/>
      <c r="G7" s="6"/>
      <c r="H7" s="6"/>
      <c r="I7" s="6"/>
      <c r="J7" s="6"/>
      <c r="K7" s="6"/>
      <c r="L7" s="5" t="s">
        <v>136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167</v>
      </c>
      <c r="D8" s="6" t="s">
        <v>270</v>
      </c>
      <c r="E8" s="6" t="s">
        <v>274</v>
      </c>
      <c r="F8" s="6"/>
      <c r="G8" s="6"/>
      <c r="H8" s="6"/>
      <c r="I8" s="6"/>
      <c r="J8" s="6"/>
      <c r="K8" s="6" t="s">
        <v>155</v>
      </c>
      <c r="L8" s="5"/>
      <c r="M8" s="5"/>
      <c r="N8" s="5"/>
      <c r="O8" s="5"/>
      <c r="P8" s="5"/>
      <c r="Q8" s="5"/>
      <c r="R8" s="30" t="s">
        <v>79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 t="s">
        <v>371</v>
      </c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271</v>
      </c>
      <c r="E10" s="7" t="s">
        <v>276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7" t="s">
        <v>370</v>
      </c>
      <c r="D11" s="7" t="s">
        <v>272</v>
      </c>
      <c r="E11" s="7" t="s">
        <v>277</v>
      </c>
      <c r="F11" s="7"/>
      <c r="G11" s="6"/>
      <c r="H11" s="6"/>
      <c r="I11" s="6"/>
      <c r="J11" s="6"/>
      <c r="K11" s="6"/>
      <c r="L11" s="5" t="s">
        <v>402</v>
      </c>
      <c r="M11" s="5"/>
      <c r="N11" s="5"/>
      <c r="O11" s="5"/>
      <c r="P11" s="5"/>
      <c r="Q11" s="5"/>
      <c r="R11" s="15" t="s">
        <v>325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7" t="s">
        <v>369</v>
      </c>
      <c r="D12" s="7"/>
      <c r="E12" s="7"/>
      <c r="F12" s="7"/>
      <c r="G12" s="6"/>
      <c r="H12" s="6"/>
      <c r="I12" s="6"/>
      <c r="J12" s="6"/>
      <c r="K12" s="6" t="s">
        <v>356</v>
      </c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D13" s="7" t="s">
        <v>268</v>
      </c>
      <c r="E13" s="7" t="s">
        <v>278</v>
      </c>
      <c r="F13" s="43" t="s">
        <v>284</v>
      </c>
      <c r="G13" s="6"/>
      <c r="H13" s="6"/>
      <c r="I13" s="6"/>
      <c r="J13" s="6"/>
      <c r="K13" s="6" t="s">
     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47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47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47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47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V31"/>
  <sheetViews>
    <sheetView topLeftCell="A3" zoomScale="60" zoomScaleNormal="60" workbookViewId="0">
      <selection activeCell="O12" sqref="O12"/>
    </sheetView>
  </sheetViews>
  <sheetFormatPr defaultRowHeight="15" x14ac:dyDescent="0.25"/>
  <cols>
    <col min="1" max="1" width="27" style="18" customWidth="1"/>
    <col min="2" max="2" width="13.28515625" style="18" customWidth="1"/>
    <col min="3" max="6" width="16.5703125" style="18" customWidth="1"/>
    <col min="7" max="7" width="14.85546875" style="18" customWidth="1"/>
    <col min="8" max="8" width="11.28515625" style="18" customWidth="1"/>
    <col min="9" max="9" width="22.140625" style="18" customWidth="1"/>
    <col min="10" max="10" width="12.42578125" style="18" customWidth="1"/>
    <col min="11" max="11" width="13" style="18" customWidth="1"/>
    <col min="12" max="12" width="16.28515625" style="18" customWidth="1"/>
    <col min="13" max="13" width="12" style="18" customWidth="1"/>
    <col min="14" max="14" width="9.140625" style="18"/>
    <col min="15" max="15" width="14.140625" style="18" customWidth="1"/>
    <col min="16" max="16" width="14.7109375" style="18" customWidth="1"/>
    <col min="17" max="16384" width="9.140625" style="18"/>
  </cols>
  <sheetData>
    <row r="2" spans="1:22" ht="3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1</v>
      </c>
      <c r="I2" s="5" t="s">
        <v>30</v>
      </c>
      <c r="J2" s="5" t="s">
        <v>2</v>
      </c>
      <c r="K2" s="5" t="s">
        <v>23</v>
      </c>
      <c r="L2" s="5" t="s">
        <v>24</v>
      </c>
      <c r="M2" s="5" t="s">
        <v>25</v>
      </c>
      <c r="N2" s="5" t="s">
        <v>27</v>
      </c>
      <c r="O2" s="5" t="s">
        <v>9</v>
      </c>
      <c r="P2" s="5" t="s">
        <v>28</v>
      </c>
      <c r="Q2" s="5" t="s">
        <v>29</v>
      </c>
      <c r="R2" s="13" t="s">
        <v>40</v>
      </c>
    </row>
    <row r="3" spans="1:22" x14ac:dyDescent="0.25">
      <c r="A3" s="16" t="s">
        <v>16</v>
      </c>
      <c r="B3" s="5">
        <f>4*34</f>
        <v>136</v>
      </c>
      <c r="C3" s="5">
        <v>68</v>
      </c>
      <c r="D3" s="5">
        <f>3.5*34</f>
        <v>119</v>
      </c>
      <c r="E3" s="5">
        <v>68</v>
      </c>
      <c r="F3" s="5">
        <f>1.5*34</f>
        <v>51</v>
      </c>
      <c r="G3" s="5">
        <v>34</v>
      </c>
      <c r="H3" s="5">
        <v>68</v>
      </c>
      <c r="I3" s="5">
        <v>34</v>
      </c>
      <c r="J3" s="5">
        <v>68</v>
      </c>
      <c r="K3" s="5">
        <v>68</v>
      </c>
      <c r="L3" s="5">
        <v>68</v>
      </c>
      <c r="M3" s="5">
        <v>68</v>
      </c>
      <c r="N3" s="5">
        <v>17</v>
      </c>
      <c r="O3" s="5">
        <v>34</v>
      </c>
      <c r="P3" s="5">
        <v>34</v>
      </c>
      <c r="Q3" s="26">
        <v>17</v>
      </c>
      <c r="R3" s="26">
        <f>3*34</f>
        <v>102</v>
      </c>
    </row>
    <row r="4" spans="1:22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9"/>
      <c r="T4" s="9"/>
      <c r="U4" s="9"/>
      <c r="V4" s="9"/>
    </row>
    <row r="5" spans="1:22" ht="45.75" customHeight="1" x14ac:dyDescent="0.25">
      <c r="A5" s="8" t="s">
        <v>10</v>
      </c>
      <c r="B5" s="6" t="s">
        <v>165</v>
      </c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/>
      <c r="Q5" s="5"/>
      <c r="R5" s="14"/>
      <c r="S5" s="21"/>
      <c r="T5" s="11"/>
      <c r="U5" s="9"/>
      <c r="V5" s="9"/>
    </row>
    <row r="6" spans="1:22" ht="45.75" customHeight="1" x14ac:dyDescent="0.25">
      <c r="A6" s="8" t="s">
        <v>3</v>
      </c>
      <c r="B6" s="6"/>
      <c r="C6" s="6"/>
      <c r="D6" s="6" t="s">
        <v>269</v>
      </c>
      <c r="E6" s="6" t="s">
        <v>273</v>
      </c>
      <c r="F6" s="6"/>
      <c r="G6" s="6"/>
      <c r="H6" s="6"/>
      <c r="I6" s="6"/>
      <c r="J6" s="6"/>
      <c r="K6" s="6"/>
      <c r="L6" s="5"/>
      <c r="M6" s="5"/>
      <c r="N6" s="5"/>
      <c r="O6" s="5"/>
      <c r="P6" s="5"/>
      <c r="Q6" s="5"/>
      <c r="R6" s="30" t="s">
        <v>80</v>
      </c>
      <c r="S6" s="11"/>
      <c r="T6" s="11"/>
      <c r="U6" s="9"/>
      <c r="V6" s="9"/>
    </row>
    <row r="7" spans="1:22" ht="45.75" customHeight="1" x14ac:dyDescent="0.25">
      <c r="A7" s="8" t="s">
        <v>4</v>
      </c>
      <c r="B7" s="6" t="s">
        <v>166</v>
      </c>
      <c r="C7" s="6"/>
      <c r="D7" s="6"/>
      <c r="E7" s="6"/>
      <c r="F7" s="6"/>
      <c r="G7" s="6"/>
      <c r="H7" s="6"/>
      <c r="I7" s="6"/>
      <c r="J7" s="6"/>
      <c r="K7" s="6"/>
      <c r="L7" s="5" t="s">
        <v>136</v>
      </c>
      <c r="M7" s="5"/>
      <c r="N7" s="5"/>
      <c r="O7" s="5"/>
      <c r="P7" s="5"/>
      <c r="Q7" s="5"/>
      <c r="R7" s="15"/>
      <c r="S7" s="11"/>
      <c r="T7" s="11"/>
      <c r="U7" s="9"/>
      <c r="V7" s="9"/>
    </row>
    <row r="8" spans="1:22" ht="45.75" customHeight="1" x14ac:dyDescent="0.25">
      <c r="A8" s="8" t="s">
        <v>11</v>
      </c>
      <c r="B8" s="6" t="s">
        <v>167</v>
      </c>
      <c r="C8" s="6" t="s">
        <v>161</v>
      </c>
      <c r="D8" s="6" t="s">
        <v>270</v>
      </c>
      <c r="E8" s="6" t="s">
        <v>274</v>
      </c>
      <c r="F8" s="6"/>
      <c r="G8" s="6"/>
      <c r="H8" s="6"/>
      <c r="I8" s="6"/>
      <c r="J8" s="6"/>
      <c r="K8" s="6" t="s">
        <v>156</v>
      </c>
      <c r="L8" s="5"/>
      <c r="M8" s="5"/>
      <c r="N8" s="5"/>
      <c r="O8" s="5"/>
      <c r="P8" s="5"/>
      <c r="Q8" s="5"/>
      <c r="R8" s="15" t="s">
        <v>81</v>
      </c>
      <c r="S8" s="11"/>
      <c r="T8" s="11"/>
      <c r="U8" s="9"/>
      <c r="V8" s="9"/>
    </row>
    <row r="9" spans="1:22" ht="45.75" customHeight="1" x14ac:dyDescent="0.25">
      <c r="A9" s="8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15"/>
      <c r="S9" s="11"/>
      <c r="T9" s="11"/>
      <c r="U9" s="9"/>
      <c r="V9" s="9"/>
    </row>
    <row r="10" spans="1:22" ht="45.75" customHeight="1" x14ac:dyDescent="0.25">
      <c r="A10" s="8" t="s">
        <v>13</v>
      </c>
      <c r="B10" s="6"/>
      <c r="C10" s="7"/>
      <c r="D10" s="7" t="s">
        <v>271</v>
      </c>
      <c r="E10" s="7" t="s">
        <v>276</v>
      </c>
      <c r="F10" s="7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15"/>
      <c r="S10" s="11"/>
      <c r="T10" s="11"/>
      <c r="U10" s="11"/>
      <c r="V10" s="9"/>
    </row>
    <row r="11" spans="1:22" ht="45.75" customHeight="1" x14ac:dyDescent="0.25">
      <c r="A11" s="8" t="s">
        <v>14</v>
      </c>
      <c r="B11" s="6"/>
      <c r="C11" s="7"/>
      <c r="D11" s="7" t="s">
        <v>272</v>
      </c>
      <c r="E11" s="7" t="s">
        <v>277</v>
      </c>
      <c r="F11" s="7"/>
      <c r="G11" s="6"/>
      <c r="H11" s="6"/>
      <c r="I11" s="6"/>
      <c r="J11" s="6"/>
      <c r="K11" s="6"/>
      <c r="L11" s="5" t="s">
        <v>402</v>
      </c>
      <c r="M11" s="5"/>
      <c r="N11" s="5"/>
      <c r="O11" s="5"/>
      <c r="P11" s="5"/>
      <c r="Q11" s="5"/>
      <c r="R11" s="15" t="s">
        <v>326</v>
      </c>
      <c r="S11" s="11"/>
      <c r="T11" s="11"/>
      <c r="U11" s="11"/>
      <c r="V11" s="9"/>
    </row>
    <row r="12" spans="1:22" ht="45.75" customHeight="1" x14ac:dyDescent="0.25">
      <c r="A12" s="8" t="s">
        <v>15</v>
      </c>
      <c r="B12" s="6"/>
      <c r="C12" s="7"/>
      <c r="D12" s="7"/>
      <c r="E12" s="7"/>
      <c r="F12" s="7"/>
      <c r="G12" s="6"/>
      <c r="H12" s="6"/>
      <c r="I12" s="6"/>
      <c r="J12" s="6"/>
      <c r="K12" s="6" t="s">
        <v>356</v>
      </c>
      <c r="L12" s="5"/>
      <c r="M12" s="5"/>
      <c r="N12" s="5"/>
      <c r="O12" s="5"/>
      <c r="P12" s="5"/>
      <c r="Q12" s="5"/>
      <c r="R12" s="15"/>
      <c r="S12" s="11"/>
      <c r="T12" s="11"/>
      <c r="U12" s="11"/>
      <c r="V12" s="9"/>
    </row>
    <row r="13" spans="1:22" ht="45.75" customHeight="1" x14ac:dyDescent="0.25">
      <c r="A13" s="8" t="s">
        <v>5</v>
      </c>
      <c r="B13" s="6"/>
      <c r="C13" s="7" t="s">
        <v>164</v>
      </c>
      <c r="D13" s="7" t="s">
        <v>268</v>
      </c>
      <c r="E13" s="7" t="s">
        <v>278</v>
      </c>
      <c r="F13" s="43" t="s">
        <v>287</v>
      </c>
      <c r="G13" s="6"/>
      <c r="H13" s="6"/>
      <c r="I13" s="6"/>
      <c r="J13" s="6"/>
      <c r="K13" s="6" t="s">
        <v>357</v>
      </c>
      <c r="L13" s="5"/>
      <c r="M13" s="5"/>
      <c r="N13" s="5"/>
      <c r="O13" s="5"/>
      <c r="P13" s="5"/>
      <c r="Q13" s="5"/>
      <c r="R13" s="15"/>
      <c r="S13" s="11"/>
      <c r="T13" s="11"/>
      <c r="U13" s="11"/>
      <c r="V13" s="9"/>
    </row>
    <row r="14" spans="1:22" ht="18.75" x14ac:dyDescent="0.25">
      <c r="A14" s="2"/>
      <c r="B14" s="3"/>
      <c r="C14" s="4"/>
      <c r="D14" s="4"/>
      <c r="E14" s="4"/>
      <c r="F14" s="4"/>
      <c r="G14" s="3"/>
      <c r="H14" s="3"/>
      <c r="I14" s="2"/>
      <c r="J14" s="2"/>
      <c r="K14" s="3"/>
      <c r="L14" s="12"/>
      <c r="M14" s="12"/>
      <c r="N14" s="12"/>
      <c r="O14" s="12"/>
      <c r="P14" s="12"/>
      <c r="Q14" s="12"/>
      <c r="R14" s="21"/>
      <c r="S14" s="11"/>
      <c r="T14" s="11"/>
      <c r="U14" s="11"/>
      <c r="V14" s="9"/>
    </row>
    <row r="15" spans="1:22" ht="18.75" x14ac:dyDescent="0.25">
      <c r="A15" s="2"/>
      <c r="B15" s="3"/>
      <c r="C15" s="4"/>
      <c r="D15" s="4"/>
      <c r="E15" s="4"/>
      <c r="F15" s="4"/>
      <c r="G15" s="3"/>
      <c r="H15" s="3"/>
      <c r="I15" s="2"/>
      <c r="J15" s="2"/>
      <c r="K15" s="3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9"/>
    </row>
    <row r="16" spans="1:22" ht="18.75" x14ac:dyDescent="0.25">
      <c r="A16" s="2"/>
      <c r="B16" s="3"/>
      <c r="C16" s="4"/>
      <c r="D16" s="4"/>
      <c r="E16" s="4"/>
      <c r="F16" s="4"/>
      <c r="G16" s="3"/>
      <c r="H16" s="3"/>
      <c r="I16" s="2"/>
      <c r="J16" s="2"/>
      <c r="K16" s="3"/>
      <c r="L16" s="3"/>
      <c r="M16" s="3"/>
      <c r="N16" s="21"/>
      <c r="O16" s="21"/>
      <c r="P16" s="11"/>
      <c r="Q16" s="11"/>
      <c r="R16" s="21"/>
      <c r="S16" s="21"/>
      <c r="T16" s="21"/>
      <c r="U16" s="11"/>
      <c r="V16" s="9"/>
    </row>
    <row r="17" spans="1:22" ht="18.75" x14ac:dyDescent="0.25">
      <c r="A17" s="2"/>
      <c r="B17" s="3"/>
      <c r="C17" s="4"/>
      <c r="D17" s="4"/>
      <c r="E17" s="4"/>
      <c r="F17" s="4"/>
      <c r="G17" s="3"/>
      <c r="H17" s="3"/>
      <c r="I17" s="2"/>
      <c r="J17" s="2"/>
      <c r="K17" s="2"/>
      <c r="L17" s="2"/>
      <c r="M17" s="2"/>
      <c r="N17" s="47"/>
      <c r="O17" s="21"/>
      <c r="P17" s="11"/>
      <c r="Q17" s="11"/>
      <c r="R17" s="11"/>
      <c r="S17" s="21"/>
      <c r="T17" s="21"/>
      <c r="U17" s="11"/>
      <c r="V17" s="9"/>
    </row>
    <row r="18" spans="1:22" ht="18.75" x14ac:dyDescent="0.25">
      <c r="A18" s="2"/>
      <c r="B18" s="3"/>
      <c r="C18" s="4"/>
      <c r="D18" s="4"/>
      <c r="E18" s="4"/>
      <c r="F18" s="4"/>
      <c r="G18" s="3"/>
      <c r="H18" s="3"/>
      <c r="I18" s="2"/>
      <c r="J18" s="2"/>
      <c r="K18" s="2"/>
      <c r="L18" s="2"/>
      <c r="M18" s="2"/>
      <c r="N18" s="47"/>
      <c r="O18" s="21"/>
      <c r="P18" s="11"/>
      <c r="Q18" s="11"/>
      <c r="R18" s="11"/>
      <c r="S18" s="11"/>
      <c r="T18" s="21"/>
      <c r="U18" s="11"/>
      <c r="V18" s="9"/>
    </row>
    <row r="19" spans="1:22" ht="18.75" x14ac:dyDescent="0.25">
      <c r="A19" s="2"/>
      <c r="B19" s="3"/>
      <c r="C19" s="4"/>
      <c r="D19" s="4"/>
      <c r="E19" s="4"/>
      <c r="F19" s="4"/>
      <c r="G19" s="3"/>
      <c r="H19" s="3"/>
      <c r="I19" s="2"/>
      <c r="J19" s="2"/>
      <c r="K19" s="2"/>
      <c r="L19" s="2"/>
      <c r="M19" s="2"/>
      <c r="N19" s="21"/>
      <c r="O19" s="21"/>
      <c r="P19" s="11"/>
      <c r="Q19" s="11"/>
      <c r="R19" s="11"/>
      <c r="S19" s="11"/>
      <c r="T19" s="11"/>
      <c r="U19" s="11"/>
      <c r="V19" s="9"/>
    </row>
    <row r="20" spans="1:22" ht="63.75" customHeight="1" x14ac:dyDescent="0.25">
      <c r="A20" s="2"/>
      <c r="B20" s="3"/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47"/>
      <c r="O20" s="21"/>
      <c r="P20" s="11"/>
      <c r="Q20" s="11"/>
      <c r="R20" s="11"/>
      <c r="S20" s="11"/>
      <c r="T20" s="11"/>
      <c r="U20" s="11"/>
      <c r="V20" s="9"/>
    </row>
    <row r="21" spans="1:22" ht="15.75" x14ac:dyDescent="0.25">
      <c r="A21" s="2"/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  <c r="M21" s="2"/>
      <c r="N21" s="47"/>
      <c r="O21" s="21"/>
      <c r="P21" s="9"/>
      <c r="Q21" s="9"/>
      <c r="R21" s="9"/>
      <c r="S21" s="9"/>
      <c r="T21" s="9"/>
      <c r="U21" s="9"/>
      <c r="V21" s="9"/>
    </row>
    <row r="22" spans="1:22" x14ac:dyDescent="0.25">
      <c r="A22" s="2"/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2">
    <mergeCell ref="N17:N18"/>
    <mergeCell ref="N20:N2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R31"/>
  <sheetViews>
    <sheetView topLeftCell="A7" workbookViewId="0">
      <selection activeCell="K13" sqref="K13"/>
    </sheetView>
  </sheetViews>
  <sheetFormatPr defaultRowHeight="15" x14ac:dyDescent="0.25"/>
  <cols>
    <col min="1" max="1" width="27" style="18" customWidth="1"/>
    <col min="2" max="2" width="13.28515625" style="18" customWidth="1"/>
    <col min="3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4" width="10.85546875" style="18" customWidth="1"/>
    <col min="15" max="15" width="13.42578125" style="18" customWidth="1"/>
    <col min="16" max="16384" width="9.140625" style="18"/>
  </cols>
  <sheetData>
    <row r="2" spans="1:18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18" x14ac:dyDescent="0.25">
      <c r="A3" s="16" t="s">
        <v>16</v>
      </c>
      <c r="B3" s="5">
        <f>2.75*34</f>
        <v>93.5</v>
      </c>
      <c r="C3" s="5">
        <f>2.75*34</f>
        <v>93.5</v>
      </c>
      <c r="D3" s="5">
        <f>4*34</f>
        <v>136</v>
      </c>
      <c r="E3" s="5">
        <f>3*34</f>
        <v>102</v>
      </c>
      <c r="F3" s="5">
        <v>34</v>
      </c>
      <c r="G3" s="5">
        <f>2.5*34</f>
        <v>85</v>
      </c>
      <c r="H3" s="5">
        <v>34</v>
      </c>
      <c r="I3" s="5">
        <v>68</v>
      </c>
      <c r="J3" s="5">
        <f>4*34</f>
        <v>136</v>
      </c>
      <c r="K3" s="5">
        <v>68</v>
      </c>
      <c r="L3" s="5">
        <v>68</v>
      </c>
      <c r="M3" s="5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9"/>
    </row>
    <row r="5" spans="1:18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 t="s">
        <v>110</v>
      </c>
      <c r="K5" s="5"/>
      <c r="L5" s="5"/>
      <c r="M5" s="5"/>
      <c r="N5" s="14"/>
      <c r="O5" s="14"/>
      <c r="P5" s="15"/>
      <c r="Q5" s="15"/>
      <c r="R5" s="9"/>
    </row>
    <row r="6" spans="1:18" ht="45.75" customHeight="1" x14ac:dyDescent="0.25">
      <c r="A6" s="8" t="s">
        <v>3</v>
      </c>
      <c r="B6" s="6" t="s">
        <v>231</v>
      </c>
      <c r="C6" s="6"/>
      <c r="D6" s="6" t="s">
        <v>146</v>
      </c>
      <c r="E6" s="6" t="s">
        <v>144</v>
      </c>
      <c r="F6" s="6"/>
      <c r="G6" s="6"/>
      <c r="H6" s="6"/>
      <c r="I6" s="6"/>
      <c r="J6" s="6"/>
      <c r="K6" s="5"/>
      <c r="L6" s="5"/>
      <c r="M6" s="5"/>
      <c r="N6" s="15"/>
      <c r="O6" s="15"/>
      <c r="P6" s="15" t="s">
        <v>45</v>
      </c>
      <c r="Q6" s="15"/>
      <c r="R6" s="9"/>
    </row>
    <row r="7" spans="1:18" ht="45.75" customHeight="1" x14ac:dyDescent="0.25">
      <c r="A7" s="8" t="s">
        <v>4</v>
      </c>
      <c r="B7" s="6"/>
      <c r="C7" s="6" t="s">
        <v>234</v>
      </c>
      <c r="D7" s="6" t="s">
        <v>148</v>
      </c>
      <c r="E7" s="6"/>
      <c r="F7" s="6"/>
      <c r="G7" s="6"/>
      <c r="H7" s="6"/>
      <c r="I7" s="6"/>
      <c r="J7" s="6" t="s">
        <v>111</v>
      </c>
      <c r="K7" s="5" t="s">
        <v>137</v>
      </c>
      <c r="L7" s="5"/>
      <c r="M7" s="5"/>
      <c r="N7" s="15"/>
      <c r="O7" s="15"/>
      <c r="P7" s="15"/>
      <c r="Q7" s="15"/>
      <c r="R7" s="9"/>
    </row>
    <row r="8" spans="1:18" ht="45.75" customHeight="1" x14ac:dyDescent="0.25">
      <c r="A8" s="8" t="s">
        <v>11</v>
      </c>
      <c r="B8" s="6" t="s">
        <v>233</v>
      </c>
      <c r="C8" s="6"/>
      <c r="D8" s="6" t="s">
        <v>147</v>
      </c>
      <c r="E8" s="6" t="s">
        <v>145</v>
      </c>
      <c r="F8" s="6"/>
      <c r="G8" s="6"/>
      <c r="H8" s="6"/>
      <c r="I8" s="6"/>
      <c r="J8" s="6"/>
      <c r="K8" s="5"/>
      <c r="L8" s="5"/>
      <c r="M8" s="5"/>
      <c r="N8" s="15"/>
      <c r="O8" s="15"/>
      <c r="P8" s="15" t="s">
        <v>312</v>
      </c>
      <c r="Q8" s="15"/>
      <c r="R8" s="9"/>
    </row>
    <row r="9" spans="1:18" ht="45.75" customHeight="1" x14ac:dyDescent="0.25">
      <c r="A9" s="8" t="s">
        <v>12</v>
      </c>
      <c r="B9" s="6"/>
      <c r="C9" s="6"/>
      <c r="D9" s="6" t="s">
        <v>332</v>
      </c>
      <c r="E9" s="6" t="s">
        <v>329</v>
      </c>
      <c r="F9" s="6"/>
      <c r="G9" s="6"/>
      <c r="H9" s="6"/>
      <c r="I9" s="6"/>
      <c r="J9" s="6" t="s">
        <v>362</v>
      </c>
      <c r="K9" s="5"/>
      <c r="L9" s="5"/>
      <c r="M9" s="5"/>
      <c r="N9" s="15"/>
      <c r="O9" s="15"/>
      <c r="P9" s="15"/>
      <c r="Q9" s="15"/>
      <c r="R9" s="9"/>
    </row>
    <row r="10" spans="1:18" ht="45.75" customHeight="1" x14ac:dyDescent="0.25">
      <c r="A10" s="8" t="s">
        <v>13</v>
      </c>
      <c r="B10" s="6"/>
      <c r="C10" s="7"/>
      <c r="D10" s="7" t="s">
        <v>333</v>
      </c>
      <c r="E10" s="7"/>
      <c r="F10" s="6"/>
      <c r="G10" s="6"/>
      <c r="H10" s="6"/>
      <c r="I10" s="6"/>
      <c r="J10" s="6"/>
      <c r="K10" s="5"/>
      <c r="L10" s="5"/>
      <c r="M10" s="5"/>
      <c r="N10" s="15"/>
      <c r="O10" s="15"/>
      <c r="P10" s="15"/>
      <c r="Q10" s="15"/>
      <c r="R10" s="9"/>
    </row>
    <row r="11" spans="1:18" ht="45.75" customHeight="1" x14ac:dyDescent="0.25">
      <c r="A11" s="8" t="s">
        <v>14</v>
      </c>
      <c r="B11" s="6"/>
      <c r="C11" s="7"/>
      <c r="D11" s="7" t="s">
        <v>334</v>
      </c>
      <c r="E11" s="7" t="s">
        <v>330</v>
      </c>
      <c r="F11" s="6"/>
      <c r="G11" s="6"/>
      <c r="H11" s="6"/>
      <c r="I11" s="6"/>
      <c r="J11" s="6" t="s">
        <v>361</v>
      </c>
      <c r="K11" s="5" t="s">
        <v>400</v>
      </c>
      <c r="L11" s="5"/>
      <c r="M11" s="5"/>
      <c r="N11" s="15"/>
      <c r="O11" s="15"/>
      <c r="P11" s="15" t="s">
        <v>309</v>
      </c>
      <c r="Q11" s="15"/>
      <c r="R11" s="9"/>
    </row>
    <row r="12" spans="1:18" ht="45.75" customHeight="1" x14ac:dyDescent="0.25">
      <c r="A12" s="8" t="s">
        <v>15</v>
      </c>
      <c r="B12" s="6"/>
      <c r="C12" s="7"/>
      <c r="D12" s="7"/>
      <c r="E12" s="7"/>
      <c r="F12" s="6"/>
      <c r="G12" s="6"/>
      <c r="H12" s="6"/>
      <c r="I12" s="6"/>
      <c r="J12" s="6"/>
      <c r="K12" s="5"/>
      <c r="L12" s="5"/>
      <c r="M12" s="5"/>
      <c r="N12" s="15"/>
      <c r="O12" s="15"/>
      <c r="P12" s="15"/>
      <c r="Q12" s="15"/>
      <c r="R12" s="9"/>
    </row>
    <row r="13" spans="1:18" ht="45.75" customHeight="1" x14ac:dyDescent="0.25">
      <c r="A13" s="8" t="s">
        <v>5</v>
      </c>
      <c r="B13" s="6"/>
      <c r="C13" s="7"/>
      <c r="D13" s="7" t="s">
        <v>335</v>
      </c>
      <c r="E13" s="7" t="s">
        <v>331</v>
      </c>
      <c r="F13" s="6"/>
      <c r="G13" s="6"/>
      <c r="H13" s="6"/>
      <c r="I13" s="6"/>
      <c r="J13" s="6" t="s">
        <v>360</v>
      </c>
      <c r="K13" s="5"/>
      <c r="L13" s="5"/>
      <c r="M13" s="5"/>
      <c r="N13" s="15"/>
      <c r="O13" s="15"/>
      <c r="P13" s="15" t="s">
        <v>310</v>
      </c>
      <c r="Q13" s="15" t="s">
        <v>355</v>
      </c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21"/>
      <c r="P16" s="21"/>
      <c r="Q16" s="23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21"/>
      <c r="P17" s="21"/>
      <c r="Q17" s="23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23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S31"/>
  <sheetViews>
    <sheetView topLeftCell="A7" zoomScale="80" zoomScaleNormal="80" workbookViewId="0">
      <selection activeCell="K10" sqref="K10"/>
    </sheetView>
  </sheetViews>
  <sheetFormatPr defaultRowHeight="15" x14ac:dyDescent="0.25"/>
  <cols>
    <col min="1" max="1" width="27" customWidth="1"/>
    <col min="2" max="2" width="13.28515625" customWidth="1"/>
    <col min="3" max="3" width="16.5703125" customWidth="1"/>
    <col min="4" max="4" width="32.5703125" customWidth="1"/>
    <col min="5" max="5" width="16.5703125" customWidth="1"/>
    <col min="6" max="6" width="14.85546875" customWidth="1"/>
    <col min="7" max="7" width="11.28515625" customWidth="1"/>
    <col min="8" max="8" width="22.140625" customWidth="1"/>
    <col min="9" max="9" width="12.42578125" customWidth="1"/>
    <col min="10" max="10" width="13" customWidth="1"/>
    <col min="11" max="11" width="16.28515625" customWidth="1"/>
    <col min="12" max="12" width="12" customWidth="1"/>
    <col min="13" max="13" width="14.7109375" customWidth="1"/>
    <col min="14" max="14" width="10.42578125" customWidth="1"/>
    <col min="15" max="15" width="12.7109375" customWidth="1"/>
    <col min="18" max="18" width="10.28515625" customWidth="1"/>
  </cols>
  <sheetData>
    <row r="2" spans="1:19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  <c r="R2" s="13" t="s">
        <v>50</v>
      </c>
      <c r="S2" s="13" t="s">
        <v>51</v>
      </c>
    </row>
    <row r="3" spans="1:19" x14ac:dyDescent="0.25">
      <c r="A3" s="16" t="s">
        <v>16</v>
      </c>
      <c r="B3" s="5">
        <f>3.75*34</f>
        <v>127.5</v>
      </c>
      <c r="C3" s="5">
        <f>2.75*34</f>
        <v>93.5</v>
      </c>
      <c r="D3" s="5">
        <f>3*34</f>
        <v>102</v>
      </c>
      <c r="E3" s="5">
        <f>2*34</f>
        <v>68</v>
      </c>
      <c r="F3" s="5">
        <v>34</v>
      </c>
      <c r="G3" s="5">
        <f>3.5*34</f>
        <v>119</v>
      </c>
      <c r="H3" s="5">
        <v>34</v>
      </c>
      <c r="I3" s="5">
        <v>68</v>
      </c>
      <c r="J3" s="5">
        <v>68</v>
      </c>
      <c r="K3" s="5">
        <v>68</v>
      </c>
      <c r="L3" s="5">
        <v>68</v>
      </c>
      <c r="M3" s="26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  <c r="R3" s="26">
        <v>34</v>
      </c>
      <c r="S3" s="26">
        <v>34</v>
      </c>
    </row>
    <row r="4" spans="1:19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1"/>
      <c r="S4" s="1"/>
    </row>
    <row r="5" spans="1:19" ht="45.75" customHeight="1" x14ac:dyDescent="0.25">
      <c r="A5" s="8" t="s">
        <v>10</v>
      </c>
      <c r="B5" s="6" t="s">
        <v>240</v>
      </c>
      <c r="C5" s="6" t="s">
        <v>244</v>
      </c>
      <c r="D5" s="6"/>
      <c r="E5" s="6"/>
      <c r="F5" s="6"/>
      <c r="G5" s="6"/>
      <c r="H5" s="6"/>
      <c r="I5" s="6"/>
      <c r="J5" s="6"/>
      <c r="K5" s="5" t="s">
        <v>153</v>
      </c>
      <c r="L5" s="5"/>
      <c r="M5" s="5"/>
      <c r="N5" s="14"/>
      <c r="O5" s="14"/>
      <c r="P5" s="15"/>
      <c r="Q5" s="1"/>
      <c r="R5" s="1"/>
      <c r="S5" s="1"/>
    </row>
    <row r="6" spans="1:19" ht="45.75" customHeight="1" x14ac:dyDescent="0.25">
      <c r="A6" s="8" t="s">
        <v>3</v>
      </c>
      <c r="B6" s="6" t="s">
        <v>241</v>
      </c>
      <c r="C6" s="6" t="s">
        <v>245</v>
      </c>
      <c r="D6" s="6" t="s">
        <v>185</v>
      </c>
      <c r="E6" s="6" t="s">
        <v>186</v>
      </c>
      <c r="F6" s="6"/>
      <c r="G6" s="6"/>
      <c r="H6" s="6"/>
      <c r="I6" s="6"/>
      <c r="J6" s="6" t="s">
        <v>112</v>
      </c>
      <c r="K6" s="5"/>
      <c r="L6" s="5"/>
      <c r="M6" s="5"/>
      <c r="N6" s="15"/>
      <c r="O6" s="15"/>
      <c r="P6" s="15" t="s">
        <v>82</v>
      </c>
      <c r="Q6" s="1"/>
      <c r="R6" s="1"/>
      <c r="S6" s="1"/>
    </row>
    <row r="7" spans="1:19" ht="45.75" customHeight="1" x14ac:dyDescent="0.25">
      <c r="A7" s="8" t="s">
        <v>4</v>
      </c>
      <c r="B7" s="6" t="s">
        <v>242</v>
      </c>
      <c r="C7" s="6" t="s">
        <v>246</v>
      </c>
      <c r="D7" s="6" t="s">
        <v>148</v>
      </c>
      <c r="E7" s="6" t="s">
        <v>187</v>
      </c>
      <c r="F7" s="6"/>
      <c r="G7" s="6"/>
      <c r="H7" s="6"/>
      <c r="I7" s="6"/>
      <c r="J7" s="6"/>
      <c r="K7" s="5" t="s">
        <v>154</v>
      </c>
      <c r="L7" s="5"/>
      <c r="M7" s="5"/>
      <c r="N7" s="15"/>
      <c r="O7" s="15"/>
      <c r="P7" s="15"/>
      <c r="Q7" s="1"/>
      <c r="R7" s="1"/>
      <c r="S7" s="1"/>
    </row>
    <row r="8" spans="1:19" ht="45.75" customHeight="1" x14ac:dyDescent="0.25">
      <c r="A8" s="8" t="s">
        <v>11</v>
      </c>
      <c r="B8" s="6" t="s">
        <v>243</v>
      </c>
      <c r="C8" s="6" t="s">
        <v>247</v>
      </c>
      <c r="D8" s="6" t="s">
        <v>188</v>
      </c>
      <c r="E8" s="6"/>
      <c r="F8" s="6"/>
      <c r="G8" s="6"/>
      <c r="H8" s="6"/>
      <c r="I8" s="6"/>
      <c r="J8" s="6" t="s">
        <v>365</v>
      </c>
      <c r="K8" s="5"/>
      <c r="L8" s="5"/>
      <c r="M8" s="5"/>
      <c r="N8" s="15"/>
      <c r="O8" s="15"/>
      <c r="P8" s="30" t="s">
        <v>83</v>
      </c>
      <c r="Q8" s="1"/>
      <c r="R8" s="1"/>
      <c r="S8" s="1"/>
    </row>
    <row r="9" spans="1:19" ht="45.75" customHeight="1" x14ac:dyDescent="0.25">
      <c r="A9" s="8" t="s">
        <v>12</v>
      </c>
      <c r="B9" s="6"/>
      <c r="C9" s="6"/>
      <c r="D9" s="6" t="s">
        <v>320</v>
      </c>
      <c r="E9" s="6" t="s">
        <v>322</v>
      </c>
      <c r="F9" s="6"/>
      <c r="G9" s="6"/>
      <c r="H9" s="6"/>
      <c r="I9" s="6"/>
      <c r="J9" s="6"/>
      <c r="K9" s="5"/>
      <c r="L9" s="5"/>
      <c r="M9" s="5"/>
      <c r="N9" s="15"/>
      <c r="O9" s="15"/>
      <c r="P9" s="15"/>
      <c r="Q9" s="1"/>
      <c r="R9" s="1"/>
      <c r="S9" s="1"/>
    </row>
    <row r="10" spans="1:19" ht="45.75" customHeight="1" x14ac:dyDescent="0.25">
      <c r="A10" s="8" t="s">
        <v>13</v>
      </c>
      <c r="B10" s="6"/>
      <c r="C10" s="7"/>
      <c r="D10" s="14" t="s">
        <v>319</v>
      </c>
      <c r="E10" s="7"/>
      <c r="F10" s="6"/>
      <c r="G10" s="6"/>
      <c r="H10" s="6"/>
      <c r="I10" s="6"/>
      <c r="J10" s="6" t="s">
        <v>364</v>
      </c>
      <c r="K10" s="5" t="s">
        <v>393</v>
      </c>
      <c r="L10" s="5"/>
      <c r="M10" s="5"/>
      <c r="N10" s="15"/>
      <c r="O10" s="15"/>
      <c r="P10" s="15"/>
      <c r="Q10" s="15"/>
      <c r="R10" s="1"/>
      <c r="S10" s="1"/>
    </row>
    <row r="11" spans="1:19" ht="45.75" customHeight="1" x14ac:dyDescent="0.25">
      <c r="A11" s="8" t="s">
        <v>14</v>
      </c>
      <c r="B11" s="6"/>
      <c r="C11" s="7"/>
      <c r="D11" s="7"/>
      <c r="E11" s="14" t="s">
        <v>323</v>
      </c>
      <c r="F11" s="6"/>
      <c r="G11" s="6"/>
      <c r="H11" s="6"/>
      <c r="I11" s="6"/>
      <c r="J11" s="6" t="s">
        <v>363</v>
      </c>
      <c r="K11" s="5"/>
      <c r="L11" s="5"/>
      <c r="M11" s="5"/>
      <c r="N11" s="15"/>
      <c r="O11" s="15"/>
      <c r="P11" s="15" t="s">
        <v>350</v>
      </c>
      <c r="Q11" s="15"/>
      <c r="R11" s="1"/>
      <c r="S11" s="1"/>
    </row>
    <row r="12" spans="1:19" ht="45.75" customHeight="1" x14ac:dyDescent="0.25">
      <c r="A12" s="8" t="s">
        <v>15</v>
      </c>
      <c r="B12" s="6"/>
      <c r="C12" s="7"/>
      <c r="D12" s="14" t="s">
        <v>321</v>
      </c>
      <c r="E12" s="7"/>
      <c r="F12" s="6"/>
      <c r="G12" s="6"/>
      <c r="H12" s="6"/>
      <c r="I12" s="6"/>
      <c r="J12" s="6"/>
      <c r="K12" s="5"/>
      <c r="L12" s="5"/>
      <c r="M12" s="5"/>
      <c r="N12" s="15"/>
      <c r="O12" s="15"/>
      <c r="P12" s="15" t="s">
        <v>351</v>
      </c>
      <c r="Q12" s="15"/>
      <c r="R12" s="1"/>
      <c r="S12" s="1"/>
    </row>
    <row r="13" spans="1:19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/>
      <c r="K13" s="5" t="s">
        <v>394</v>
      </c>
      <c r="L13" s="5"/>
      <c r="M13" s="5"/>
      <c r="N13" s="15"/>
      <c r="O13" s="15"/>
      <c r="P13" s="15" t="s">
        <v>352</v>
      </c>
      <c r="Q13" s="15" t="s">
        <v>355</v>
      </c>
      <c r="R13" s="1"/>
      <c r="S13" s="1"/>
    </row>
    <row r="14" spans="1:19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10"/>
      <c r="O14" s="11"/>
      <c r="P14" s="11"/>
      <c r="Q14" s="11"/>
      <c r="R14" s="9"/>
    </row>
    <row r="15" spans="1:19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9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10"/>
      <c r="O16" s="10"/>
      <c r="P16" s="10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10"/>
      <c r="P17" s="10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10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T31"/>
  <sheetViews>
    <sheetView topLeftCell="A7" workbookViewId="0">
      <selection activeCell="K9" sqref="K9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21.85546875" style="18" customWidth="1"/>
    <col min="5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140625" style="18" customWidth="1"/>
    <col min="14" max="14" width="14.7109375" style="18" customWidth="1"/>
    <col min="15" max="15" width="12.7109375" style="18" customWidth="1"/>
    <col min="16" max="16384" width="9.140625" style="18"/>
  </cols>
  <sheetData>
    <row r="2" spans="1:20" ht="28.5" customHeight="1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20" x14ac:dyDescent="0.25">
      <c r="A3" s="16" t="s">
        <v>16</v>
      </c>
      <c r="B3" s="5">
        <f>2.75*34</f>
        <v>93.5</v>
      </c>
      <c r="C3" s="5">
        <f>2.75*34</f>
        <v>93.5</v>
      </c>
      <c r="D3" s="5">
        <f>3*34</f>
        <v>102</v>
      </c>
      <c r="E3" s="5">
        <f>2*34</f>
        <v>68</v>
      </c>
      <c r="F3" s="5">
        <v>34</v>
      </c>
      <c r="G3" s="5">
        <f>2.5*34</f>
        <v>85</v>
      </c>
      <c r="H3" s="5">
        <v>34</v>
      </c>
      <c r="I3" s="5">
        <v>68</v>
      </c>
      <c r="J3" s="5">
        <v>68</v>
      </c>
      <c r="K3" s="5">
        <f>5*34</f>
        <v>170</v>
      </c>
      <c r="L3" s="5">
        <f>3*34</f>
        <v>102</v>
      </c>
      <c r="M3" s="26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f>0.5*34</f>
        <v>17</v>
      </c>
    </row>
    <row r="4" spans="1:20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  <c r="Q4" s="1"/>
      <c r="R4" s="9"/>
      <c r="S4" s="9"/>
      <c r="T4" s="9"/>
    </row>
    <row r="5" spans="1:20" ht="45.75" customHeight="1" x14ac:dyDescent="0.25">
      <c r="A5" s="8" t="s">
        <v>10</v>
      </c>
      <c r="B5" s="6"/>
      <c r="C5" s="6"/>
      <c r="D5" s="6"/>
      <c r="E5" s="6"/>
      <c r="F5" s="6"/>
      <c r="G5" s="6"/>
      <c r="H5" s="6"/>
      <c r="I5" s="6"/>
      <c r="J5" s="6"/>
      <c r="K5" s="40" t="s">
        <v>140</v>
      </c>
      <c r="L5" s="5"/>
      <c r="M5" s="5"/>
      <c r="N5" s="14"/>
      <c r="O5" s="14"/>
      <c r="P5" s="15"/>
      <c r="Q5" s="1"/>
      <c r="R5" s="11"/>
      <c r="S5" s="9"/>
      <c r="T5" s="9"/>
    </row>
    <row r="6" spans="1:20" ht="45.75" customHeight="1" x14ac:dyDescent="0.25">
      <c r="A6" s="8" t="s">
        <v>3</v>
      </c>
      <c r="B6" s="6" t="s">
        <v>232</v>
      </c>
      <c r="C6" s="6"/>
      <c r="D6" s="6" t="s">
        <v>151</v>
      </c>
      <c r="E6" s="6" t="s">
        <v>149</v>
      </c>
      <c r="F6" s="6"/>
      <c r="G6" s="6"/>
      <c r="H6" s="6"/>
      <c r="I6" s="6"/>
      <c r="J6" s="6" t="s">
        <v>113</v>
      </c>
      <c r="K6" s="5"/>
      <c r="L6" s="5"/>
      <c r="M6" s="5"/>
      <c r="N6" s="15"/>
      <c r="O6" s="15"/>
      <c r="P6" s="15" t="s">
        <v>46</v>
      </c>
      <c r="Q6" s="1"/>
      <c r="R6" s="11"/>
      <c r="S6" s="9"/>
      <c r="T6" s="9"/>
    </row>
    <row r="7" spans="1:20" ht="45.75" customHeight="1" x14ac:dyDescent="0.25">
      <c r="A7" s="8" t="s">
        <v>4</v>
      </c>
      <c r="B7" s="6"/>
      <c r="C7" s="6" t="s">
        <v>234</v>
      </c>
      <c r="D7" s="6" t="s">
        <v>148</v>
      </c>
      <c r="E7" s="6" t="s">
        <v>150</v>
      </c>
      <c r="F7" s="6"/>
      <c r="G7" s="6"/>
      <c r="H7" s="6"/>
      <c r="I7" s="6"/>
      <c r="J7" s="6"/>
      <c r="K7" s="5"/>
      <c r="L7" s="5"/>
      <c r="M7" s="5"/>
      <c r="N7" s="15"/>
      <c r="O7" s="15"/>
      <c r="P7" s="15"/>
      <c r="Q7" s="1"/>
      <c r="R7" s="11"/>
      <c r="S7" s="9"/>
      <c r="T7" s="9"/>
    </row>
    <row r="8" spans="1:20" ht="45.75" customHeight="1" x14ac:dyDescent="0.25">
      <c r="A8" s="8" t="s">
        <v>11</v>
      </c>
      <c r="B8" s="6" t="s">
        <v>233</v>
      </c>
      <c r="C8" s="6"/>
      <c r="D8" s="6" t="s">
        <v>152</v>
      </c>
      <c r="E8" s="6"/>
      <c r="F8" s="6"/>
      <c r="G8" s="6"/>
      <c r="H8" s="6"/>
      <c r="I8" s="6"/>
      <c r="J8" s="6"/>
      <c r="K8" s="5"/>
      <c r="L8" s="40" t="s">
        <v>143</v>
      </c>
      <c r="M8" s="5"/>
      <c r="N8" s="15"/>
      <c r="O8" s="15"/>
      <c r="P8" s="15" t="s">
        <v>311</v>
      </c>
      <c r="Q8" s="1"/>
      <c r="R8" s="11"/>
      <c r="S8" s="9"/>
      <c r="T8" s="9"/>
    </row>
    <row r="9" spans="1:20" ht="45.75" customHeight="1" x14ac:dyDescent="0.25">
      <c r="A9" s="8" t="s">
        <v>12</v>
      </c>
      <c r="B9" s="6"/>
      <c r="C9" s="6"/>
      <c r="D9" s="6" t="s">
        <v>320</v>
      </c>
      <c r="E9" s="6" t="s">
        <v>322</v>
      </c>
      <c r="F9" s="6"/>
      <c r="G9" s="6"/>
      <c r="H9" s="6"/>
      <c r="I9" s="6"/>
      <c r="J9" s="6"/>
      <c r="K9" s="5"/>
      <c r="L9" s="5"/>
      <c r="M9" s="5"/>
      <c r="N9" s="15"/>
      <c r="O9" s="15"/>
      <c r="P9" s="15"/>
      <c r="Q9" s="1"/>
      <c r="R9" s="11"/>
      <c r="S9" s="9"/>
      <c r="T9" s="9"/>
    </row>
    <row r="10" spans="1:20" ht="45.75" customHeight="1" x14ac:dyDescent="0.25">
      <c r="A10" s="8" t="s">
        <v>13</v>
      </c>
      <c r="B10" s="6"/>
      <c r="C10" s="7"/>
      <c r="D10" s="14" t="s">
        <v>319</v>
      </c>
      <c r="E10" s="7"/>
      <c r="F10" s="6"/>
      <c r="G10" s="6"/>
      <c r="H10" s="6"/>
      <c r="I10" s="6"/>
      <c r="J10" s="6" t="s">
        <v>366</v>
      </c>
      <c r="K10" s="5" t="s">
        <v>399</v>
      </c>
      <c r="L10" s="5"/>
      <c r="M10" s="5"/>
      <c r="N10" s="15"/>
      <c r="O10" s="15"/>
      <c r="P10" s="15"/>
      <c r="Q10" s="15"/>
      <c r="R10" s="11"/>
      <c r="S10" s="11"/>
      <c r="T10" s="9"/>
    </row>
    <row r="11" spans="1:20" ht="45.75" customHeight="1" x14ac:dyDescent="0.25">
      <c r="A11" s="8" t="s">
        <v>14</v>
      </c>
      <c r="B11" s="6"/>
      <c r="C11" s="7"/>
      <c r="D11" s="7"/>
      <c r="E11" s="14" t="s">
        <v>323</v>
      </c>
      <c r="F11" s="6"/>
      <c r="G11" s="6"/>
      <c r="H11" s="6"/>
      <c r="I11" s="6"/>
      <c r="J11" s="6"/>
      <c r="K11" s="5"/>
      <c r="L11" s="5"/>
      <c r="M11" s="5"/>
      <c r="N11" s="15"/>
      <c r="O11" s="15"/>
      <c r="P11" s="15" t="s">
        <v>313</v>
      </c>
      <c r="Q11" s="15"/>
      <c r="R11" s="11"/>
      <c r="S11" s="11"/>
      <c r="T11" s="9"/>
    </row>
    <row r="12" spans="1:20" ht="45.75" customHeight="1" x14ac:dyDescent="0.25">
      <c r="A12" s="8" t="s">
        <v>15</v>
      </c>
      <c r="B12" s="6"/>
      <c r="C12" s="7"/>
      <c r="D12" s="14" t="s">
        <v>321</v>
      </c>
      <c r="E12" s="7"/>
      <c r="F12" s="6"/>
      <c r="G12" s="6"/>
      <c r="H12" s="6"/>
      <c r="I12" s="6"/>
      <c r="J12" s="6" t="s">
        <v>364</v>
      </c>
      <c r="K12" s="5"/>
      <c r="L12" s="5"/>
      <c r="M12" s="5"/>
      <c r="N12" s="15"/>
      <c r="O12" s="15"/>
      <c r="P12" s="15"/>
      <c r="Q12" s="15"/>
      <c r="R12" s="11"/>
      <c r="S12" s="11"/>
      <c r="T12" s="9"/>
    </row>
    <row r="13" spans="1:20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 t="s">
        <v>363</v>
      </c>
      <c r="K13" s="5"/>
      <c r="L13" s="5"/>
      <c r="M13" s="5"/>
      <c r="N13" s="15"/>
      <c r="O13" s="15"/>
      <c r="P13" s="15" t="s">
        <v>314</v>
      </c>
      <c r="Q13" s="15" t="s">
        <v>354</v>
      </c>
      <c r="R13" s="11"/>
      <c r="S13" s="11"/>
      <c r="T13" s="9"/>
    </row>
    <row r="14" spans="1:20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12"/>
      <c r="O14" s="12"/>
      <c r="P14" s="21"/>
      <c r="Q14" s="11"/>
      <c r="R14" s="11"/>
      <c r="S14" s="11"/>
      <c r="T14" s="9"/>
    </row>
    <row r="15" spans="1:20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2"/>
      <c r="O15" s="12"/>
      <c r="P15" s="11"/>
      <c r="Q15" s="11"/>
      <c r="R15" s="11"/>
      <c r="S15" s="11"/>
      <c r="T15" s="9"/>
    </row>
    <row r="16" spans="1:20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21"/>
      <c r="N16" s="11"/>
      <c r="O16" s="11"/>
      <c r="P16" s="21"/>
      <c r="Q16" s="21"/>
      <c r="R16" s="21"/>
      <c r="S16" s="11"/>
      <c r="T16" s="9"/>
    </row>
    <row r="17" spans="1:20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21"/>
      <c r="N17" s="11"/>
      <c r="O17" s="11"/>
      <c r="P17" s="11"/>
      <c r="Q17" s="21"/>
      <c r="R17" s="21"/>
      <c r="S17" s="11"/>
      <c r="T17" s="9"/>
    </row>
    <row r="18" spans="1:20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21"/>
      <c r="N18" s="11"/>
      <c r="O18" s="11"/>
      <c r="P18" s="11"/>
      <c r="Q18" s="11"/>
      <c r="R18" s="21"/>
      <c r="S18" s="11"/>
      <c r="T18" s="9"/>
    </row>
    <row r="19" spans="1:20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21"/>
      <c r="N19" s="11"/>
      <c r="O19" s="11"/>
      <c r="P19" s="11"/>
      <c r="Q19" s="11"/>
      <c r="R19" s="11"/>
      <c r="S19" s="11"/>
      <c r="T19" s="9"/>
    </row>
    <row r="20" spans="1:20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1"/>
      <c r="N20" s="11"/>
      <c r="O20" s="11"/>
      <c r="P20" s="11"/>
      <c r="Q20" s="11"/>
      <c r="R20" s="11"/>
      <c r="S20" s="11"/>
      <c r="T20" s="9"/>
    </row>
    <row r="21" spans="1:20" ht="15.75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21"/>
      <c r="N21" s="9"/>
      <c r="O21" s="9"/>
      <c r="P21" s="9"/>
      <c r="Q21" s="9"/>
      <c r="R21" s="9"/>
      <c r="S21" s="9"/>
      <c r="T21" s="9"/>
    </row>
    <row r="22" spans="1:20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R31"/>
  <sheetViews>
    <sheetView topLeftCell="A7" workbookViewId="0">
      <selection activeCell="J13" sqref="J13"/>
    </sheetView>
  </sheetViews>
  <sheetFormatPr defaultRowHeight="15" x14ac:dyDescent="0.25"/>
  <cols>
    <col min="1" max="1" width="27" style="18" customWidth="1"/>
    <col min="2" max="2" width="13.28515625" style="18" customWidth="1"/>
    <col min="3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4" width="10.7109375" style="18" customWidth="1"/>
    <col min="15" max="16384" width="9.140625" style="18"/>
  </cols>
  <sheetData>
    <row r="2" spans="1:18" ht="75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41</v>
      </c>
      <c r="O2" s="13" t="s">
        <v>42</v>
      </c>
      <c r="P2" s="13" t="s">
        <v>43</v>
      </c>
      <c r="Q2" s="13" t="s">
        <v>44</v>
      </c>
    </row>
    <row r="3" spans="1:18" x14ac:dyDescent="0.25">
      <c r="A3" s="16" t="s">
        <v>16</v>
      </c>
      <c r="B3" s="5">
        <f>3.75*34</f>
        <v>127.5</v>
      </c>
      <c r="C3" s="5">
        <f>2.75*34</f>
        <v>93.5</v>
      </c>
      <c r="D3" s="5">
        <f>4*34</f>
        <v>136</v>
      </c>
      <c r="E3" s="5">
        <v>68</v>
      </c>
      <c r="F3" s="5">
        <v>34</v>
      </c>
      <c r="G3" s="5">
        <f>2.5*34</f>
        <v>85</v>
      </c>
      <c r="H3" s="5">
        <f>1.5*34</f>
        <v>51</v>
      </c>
      <c r="I3" s="5">
        <v>68</v>
      </c>
      <c r="J3" s="5">
        <f>3*34</f>
        <v>102</v>
      </c>
      <c r="K3" s="5">
        <v>68</v>
      </c>
      <c r="L3" s="5">
        <f>2*34</f>
        <v>68</v>
      </c>
      <c r="M3" s="5">
        <v>68</v>
      </c>
      <c r="N3" s="26">
        <f>0.25*34</f>
        <v>8.5</v>
      </c>
      <c r="O3" s="26">
        <f>0.25*34</f>
        <v>8.5</v>
      </c>
      <c r="P3" s="26">
        <f>3*34</f>
        <v>102</v>
      </c>
      <c r="Q3" s="26">
        <v>34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34"/>
      <c r="K4" s="5"/>
      <c r="L4" s="5"/>
      <c r="M4" s="5"/>
      <c r="N4" s="1"/>
      <c r="O4" s="1"/>
      <c r="P4" s="1"/>
      <c r="Q4" s="1"/>
      <c r="R4" s="9"/>
    </row>
    <row r="5" spans="1:18" ht="45.75" customHeight="1" x14ac:dyDescent="0.25">
      <c r="A5" s="8" t="s">
        <v>10</v>
      </c>
      <c r="B5" s="6" t="s">
        <v>175</v>
      </c>
      <c r="C5" s="6"/>
      <c r="D5" s="6"/>
      <c r="E5" s="6"/>
      <c r="F5" s="6"/>
      <c r="G5" s="6"/>
      <c r="H5" s="6"/>
      <c r="I5" s="6"/>
      <c r="J5" s="27" t="s">
        <v>103</v>
      </c>
      <c r="K5" s="5" t="s">
        <v>153</v>
      </c>
      <c r="L5" s="5"/>
      <c r="M5" s="5"/>
      <c r="N5" s="14"/>
      <c r="O5" s="14"/>
      <c r="P5" s="15"/>
      <c r="Q5" s="1"/>
      <c r="R5" s="9"/>
    </row>
    <row r="6" spans="1:18" ht="45.75" customHeight="1" x14ac:dyDescent="0.25">
      <c r="A6" s="8" t="s">
        <v>3</v>
      </c>
      <c r="B6" s="6" t="s">
        <v>176</v>
      </c>
      <c r="C6" s="6"/>
      <c r="D6" s="6" t="s">
        <v>151</v>
      </c>
      <c r="E6" s="6" t="s">
        <v>149</v>
      </c>
      <c r="F6" s="6"/>
      <c r="G6" s="6"/>
      <c r="H6" s="6"/>
      <c r="I6" s="6"/>
      <c r="J6" s="27"/>
      <c r="K6" s="5"/>
      <c r="L6" s="5"/>
      <c r="M6" s="5"/>
      <c r="N6" s="15"/>
      <c r="O6" s="15"/>
      <c r="P6" s="15" t="s">
        <v>45</v>
      </c>
      <c r="Q6" s="1"/>
      <c r="R6" s="9"/>
    </row>
    <row r="7" spans="1:18" ht="45.75" customHeight="1" x14ac:dyDescent="0.25">
      <c r="A7" s="8" t="s">
        <v>4</v>
      </c>
      <c r="B7" s="6"/>
      <c r="C7" s="6" t="s">
        <v>182</v>
      </c>
      <c r="D7" s="6" t="s">
        <v>148</v>
      </c>
      <c r="E7" s="6" t="s">
        <v>150</v>
      </c>
      <c r="F7" s="6"/>
      <c r="G7" s="6"/>
      <c r="H7" s="6"/>
      <c r="I7" s="6"/>
      <c r="J7" s="6" t="s">
        <v>104</v>
      </c>
      <c r="K7" s="5" t="s">
        <v>154</v>
      </c>
      <c r="L7" s="5"/>
      <c r="M7" s="5"/>
      <c r="N7" s="15"/>
      <c r="O7" s="15"/>
      <c r="P7" s="15"/>
      <c r="Q7" s="1"/>
      <c r="R7" s="9"/>
    </row>
    <row r="8" spans="1:18" ht="45.75" customHeight="1" x14ac:dyDescent="0.25">
      <c r="A8" s="8" t="s">
        <v>11</v>
      </c>
      <c r="B8" s="6" t="s">
        <v>177</v>
      </c>
      <c r="C8" s="6"/>
      <c r="D8" s="6" t="s">
        <v>152</v>
      </c>
      <c r="E8" s="6"/>
      <c r="F8" s="6"/>
      <c r="G8" s="6"/>
      <c r="H8" s="6"/>
      <c r="I8" s="6"/>
      <c r="J8" s="27"/>
      <c r="K8" s="5"/>
      <c r="L8" s="5"/>
      <c r="M8" s="5"/>
      <c r="N8" s="15"/>
      <c r="O8" s="15"/>
      <c r="P8" s="15" t="s">
        <v>315</v>
      </c>
      <c r="Q8" s="1" t="s">
        <v>85</v>
      </c>
      <c r="R8" s="9"/>
    </row>
    <row r="9" spans="1:18" ht="45.75" customHeight="1" x14ac:dyDescent="0.25">
      <c r="A9" s="8" t="s">
        <v>12</v>
      </c>
      <c r="B9" s="6"/>
      <c r="C9" s="6" t="s">
        <v>183</v>
      </c>
      <c r="D9" s="6" t="s">
        <v>320</v>
      </c>
      <c r="E9" s="6" t="s">
        <v>322</v>
      </c>
      <c r="F9" s="6"/>
      <c r="G9" s="6"/>
      <c r="H9" s="6"/>
      <c r="I9" s="6"/>
      <c r="J9" s="6" t="s">
        <v>406</v>
      </c>
      <c r="K9" s="5"/>
      <c r="L9" s="5"/>
      <c r="M9" s="5"/>
      <c r="N9" s="15"/>
      <c r="O9" s="15"/>
      <c r="P9" s="15"/>
      <c r="Q9" s="1"/>
      <c r="R9" s="9"/>
    </row>
    <row r="10" spans="1:18" ht="45.75" customHeight="1" x14ac:dyDescent="0.25">
      <c r="A10" s="8" t="s">
        <v>13</v>
      </c>
      <c r="B10" s="6" t="s">
        <v>178</v>
      </c>
      <c r="C10" s="7"/>
      <c r="D10" s="14" t="s">
        <v>319</v>
      </c>
      <c r="E10" s="7"/>
      <c r="F10" s="6"/>
      <c r="G10" s="6"/>
      <c r="H10" s="6"/>
      <c r="I10" s="6"/>
      <c r="J10" s="6"/>
      <c r="K10" s="5" t="s">
        <v>396</v>
      </c>
      <c r="L10" s="5"/>
      <c r="M10" s="5"/>
      <c r="N10" s="15"/>
      <c r="O10" s="15"/>
      <c r="P10" s="15"/>
      <c r="Q10" s="15"/>
      <c r="R10" s="9"/>
    </row>
    <row r="11" spans="1:18" ht="45.75" customHeight="1" x14ac:dyDescent="0.25">
      <c r="A11" s="8" t="s">
        <v>14</v>
      </c>
      <c r="B11" s="6" t="s">
        <v>179</v>
      </c>
      <c r="C11" s="7"/>
      <c r="D11" s="7"/>
      <c r="E11" s="14" t="s">
        <v>323</v>
      </c>
      <c r="F11" s="6"/>
      <c r="G11" s="6"/>
      <c r="H11" s="6"/>
      <c r="I11" s="6"/>
      <c r="J11" s="6" t="s">
        <v>407</v>
      </c>
      <c r="K11" s="5"/>
      <c r="L11" s="5"/>
      <c r="M11" s="5"/>
      <c r="N11" s="15"/>
      <c r="O11" s="15"/>
      <c r="P11" s="15" t="s">
        <v>316</v>
      </c>
      <c r="Q11" s="15"/>
      <c r="R11" s="9"/>
    </row>
    <row r="12" spans="1:18" ht="45.75" customHeight="1" x14ac:dyDescent="0.25">
      <c r="A12" s="8" t="s">
        <v>15</v>
      </c>
      <c r="B12" s="6" t="s">
        <v>180</v>
      </c>
      <c r="C12" s="7"/>
      <c r="D12" s="14" t="s">
        <v>321</v>
      </c>
      <c r="E12" s="7"/>
      <c r="F12" s="6"/>
      <c r="G12" s="6"/>
      <c r="H12" s="6"/>
      <c r="I12" s="6"/>
      <c r="J12" s="6" t="s">
        <v>408</v>
      </c>
      <c r="K12" s="5"/>
      <c r="L12" s="5"/>
      <c r="M12" s="5"/>
      <c r="N12" s="15"/>
      <c r="O12" s="15"/>
      <c r="P12" s="15"/>
      <c r="Q12" s="15"/>
      <c r="R12" s="9"/>
    </row>
    <row r="13" spans="1:18" ht="45.75" customHeight="1" x14ac:dyDescent="0.25">
      <c r="A13" s="8" t="s">
        <v>5</v>
      </c>
      <c r="B13" s="6" t="s">
        <v>181</v>
      </c>
      <c r="C13" s="7" t="s">
        <v>184</v>
      </c>
      <c r="D13" s="7"/>
      <c r="E13" s="7"/>
      <c r="F13" s="6"/>
      <c r="G13" s="6"/>
      <c r="H13" s="6"/>
      <c r="I13" s="6"/>
      <c r="J13" s="6" t="s">
        <v>409</v>
      </c>
      <c r="K13" s="5" t="s">
        <v>395</v>
      </c>
      <c r="L13" s="5"/>
      <c r="M13" s="5"/>
      <c r="N13" s="15"/>
      <c r="O13" s="15"/>
      <c r="P13" s="15" t="s">
        <v>353</v>
      </c>
      <c r="Q13" s="15" t="s">
        <v>355</v>
      </c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R31"/>
  <sheetViews>
    <sheetView tabSelected="1" topLeftCell="E1" workbookViewId="0">
      <selection activeCell="I13" sqref="I13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24.85546875" style="18" customWidth="1"/>
    <col min="5" max="5" width="16.5703125" style="18" customWidth="1"/>
    <col min="6" max="6" width="14.85546875" style="18" customWidth="1"/>
    <col min="7" max="7" width="11.28515625" style="18" customWidth="1"/>
    <col min="8" max="8" width="22.140625" style="18" customWidth="1"/>
    <col min="9" max="9" width="12.42578125" style="18" customWidth="1"/>
    <col min="10" max="10" width="13" style="18" customWidth="1"/>
    <col min="11" max="11" width="16.28515625" style="18" customWidth="1"/>
    <col min="12" max="12" width="12" style="18" customWidth="1"/>
    <col min="13" max="13" width="14.7109375" style="18" customWidth="1"/>
    <col min="14" max="16384" width="9.140625" style="18"/>
  </cols>
  <sheetData>
    <row r="2" spans="1:18" ht="60" x14ac:dyDescent="0.25">
      <c r="A2" s="5" t="s">
        <v>6</v>
      </c>
      <c r="B2" s="5" t="s">
        <v>7</v>
      </c>
      <c r="C2" s="5" t="s">
        <v>0</v>
      </c>
      <c r="D2" s="5" t="s">
        <v>19</v>
      </c>
      <c r="E2" s="5" t="s">
        <v>20</v>
      </c>
      <c r="F2" s="5" t="s">
        <v>22</v>
      </c>
      <c r="G2" s="5" t="s">
        <v>1</v>
      </c>
      <c r="H2" s="5" t="s">
        <v>30</v>
      </c>
      <c r="I2" s="5" t="s">
        <v>2</v>
      </c>
      <c r="J2" s="5" t="s">
        <v>23</v>
      </c>
      <c r="K2" s="5" t="s">
        <v>24</v>
      </c>
      <c r="L2" s="5" t="s">
        <v>25</v>
      </c>
      <c r="M2" s="5" t="s">
        <v>28</v>
      </c>
      <c r="N2" s="13" t="s">
        <v>52</v>
      </c>
      <c r="O2" s="13" t="s">
        <v>44</v>
      </c>
    </row>
    <row r="3" spans="1:18" x14ac:dyDescent="0.25">
      <c r="A3" s="16" t="s">
        <v>16</v>
      </c>
      <c r="B3" s="5">
        <f>3.75*34</f>
        <v>127.5</v>
      </c>
      <c r="C3" s="5">
        <f>2.75*34</f>
        <v>93.5</v>
      </c>
      <c r="D3" s="5">
        <f>4*34</f>
        <v>136</v>
      </c>
      <c r="E3" s="5">
        <f>2*34</f>
        <v>68</v>
      </c>
      <c r="F3" s="5">
        <v>34</v>
      </c>
      <c r="G3" s="5">
        <f>2.5*34</f>
        <v>85</v>
      </c>
      <c r="H3" s="5">
        <f>1.5*34</f>
        <v>51</v>
      </c>
      <c r="I3" s="5">
        <v>68</v>
      </c>
      <c r="J3" s="5">
        <f>3*34</f>
        <v>102</v>
      </c>
      <c r="K3" s="5">
        <v>68</v>
      </c>
      <c r="L3" s="5">
        <v>68</v>
      </c>
      <c r="M3" s="5">
        <v>68</v>
      </c>
      <c r="N3" s="26">
        <f>3*34</f>
        <v>102</v>
      </c>
      <c r="O3" s="26">
        <v>34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34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240</v>
      </c>
      <c r="C5" s="6" t="s">
        <v>244</v>
      </c>
      <c r="D5" s="6"/>
      <c r="E5" s="6"/>
      <c r="F5" s="6"/>
      <c r="G5" s="6"/>
      <c r="H5" s="6"/>
      <c r="I5" s="6"/>
      <c r="J5" s="27" t="s">
        <v>102</v>
      </c>
      <c r="K5" s="5" t="s">
        <v>153</v>
      </c>
      <c r="L5" s="5"/>
      <c r="M5" s="5"/>
      <c r="N5" s="14" t="s">
        <v>45</v>
      </c>
      <c r="O5" s="1"/>
      <c r="P5" s="11"/>
      <c r="Q5" s="9"/>
      <c r="R5" s="9"/>
    </row>
    <row r="6" spans="1:18" ht="45.75" customHeight="1" x14ac:dyDescent="0.25">
      <c r="A6" s="8" t="s">
        <v>3</v>
      </c>
      <c r="B6" s="6" t="s">
        <v>241</v>
      </c>
      <c r="C6" s="6" t="s">
        <v>245</v>
      </c>
      <c r="D6" s="6" t="s">
        <v>151</v>
      </c>
      <c r="E6" s="6" t="s">
        <v>149</v>
      </c>
      <c r="F6" s="6"/>
      <c r="G6" s="6"/>
      <c r="H6" s="6"/>
      <c r="I6" s="6"/>
      <c r="J6" s="27"/>
      <c r="K6" s="5"/>
      <c r="L6" s="5"/>
      <c r="M6" s="5"/>
      <c r="N6" s="15"/>
      <c r="O6" s="1"/>
      <c r="P6" s="11"/>
      <c r="Q6" s="9"/>
      <c r="R6" s="9"/>
    </row>
    <row r="7" spans="1:18" ht="45.75" customHeight="1" x14ac:dyDescent="0.25">
      <c r="A7" s="8" t="s">
        <v>4</v>
      </c>
      <c r="B7" s="6" t="s">
        <v>242</v>
      </c>
      <c r="C7" s="6" t="s">
        <v>246</v>
      </c>
      <c r="D7" s="6" t="s">
        <v>148</v>
      </c>
      <c r="E7" s="6" t="s">
        <v>150</v>
      </c>
      <c r="F7" s="6"/>
      <c r="G7" s="6"/>
      <c r="H7" s="6"/>
      <c r="I7" s="6"/>
      <c r="J7" s="6" t="s">
        <v>104</v>
      </c>
      <c r="K7" s="5" t="s">
        <v>154</v>
      </c>
      <c r="L7" s="5"/>
      <c r="M7" s="5"/>
      <c r="N7" s="15" t="s">
        <v>317</v>
      </c>
      <c r="O7" s="1"/>
      <c r="P7" s="11"/>
      <c r="Q7" s="9"/>
      <c r="R7" s="9"/>
    </row>
    <row r="8" spans="1:18" ht="45.75" customHeight="1" x14ac:dyDescent="0.25">
      <c r="A8" s="8" t="s">
        <v>11</v>
      </c>
      <c r="B8" s="6" t="s">
        <v>243</v>
      </c>
      <c r="C8" s="6" t="s">
        <v>247</v>
      </c>
      <c r="D8" s="6" t="s">
        <v>152</v>
      </c>
      <c r="E8" s="6"/>
      <c r="F8" s="6"/>
      <c r="G8" s="6"/>
      <c r="H8" s="6"/>
      <c r="I8" s="6"/>
      <c r="J8" s="27"/>
      <c r="K8" s="5"/>
      <c r="L8" s="5"/>
      <c r="M8" s="5"/>
      <c r="N8" s="15"/>
      <c r="O8" s="1" t="s">
        <v>84</v>
      </c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320</v>
      </c>
      <c r="E9" s="6" t="s">
        <v>322</v>
      </c>
      <c r="F9" s="6"/>
      <c r="G9" s="6"/>
      <c r="H9" s="6"/>
      <c r="I9" s="6"/>
      <c r="J9" s="6" t="s">
        <v>406</v>
      </c>
      <c r="K9" s="5"/>
      <c r="L9" s="5"/>
      <c r="M9" s="5"/>
      <c r="N9" s="15"/>
      <c r="O9" s="1"/>
      <c r="P9" s="11"/>
      <c r="Q9" s="9"/>
      <c r="R9" s="9"/>
    </row>
    <row r="10" spans="1:18" ht="45.75" customHeight="1" x14ac:dyDescent="0.25">
      <c r="A10" s="8" t="s">
        <v>13</v>
      </c>
      <c r="B10" s="6"/>
      <c r="C10" s="7"/>
      <c r="D10" s="14" t="s">
        <v>319</v>
      </c>
      <c r="E10" s="7"/>
      <c r="F10" s="6"/>
      <c r="G10" s="6"/>
      <c r="H10" s="6"/>
      <c r="I10" s="6"/>
      <c r="J10" s="6"/>
      <c r="K10" s="5" t="s">
        <v>398</v>
      </c>
      <c r="L10" s="5"/>
      <c r="M10" s="5"/>
      <c r="N10" s="15"/>
      <c r="O10" s="15"/>
      <c r="P10" s="11"/>
      <c r="Q10" s="11"/>
      <c r="R10" s="9"/>
    </row>
    <row r="11" spans="1:18" ht="45.75" customHeight="1" x14ac:dyDescent="0.25">
      <c r="A11" s="8" t="s">
        <v>14</v>
      </c>
      <c r="B11" s="6"/>
      <c r="C11" s="7"/>
      <c r="D11" s="7"/>
      <c r="E11" s="14" t="s">
        <v>323</v>
      </c>
      <c r="F11" s="6"/>
      <c r="G11" s="6"/>
      <c r="H11" s="6"/>
      <c r="I11" s="6"/>
      <c r="J11" s="6" t="s">
        <v>407</v>
      </c>
      <c r="K11" s="5"/>
      <c r="L11" s="5"/>
      <c r="M11" s="5"/>
      <c r="N11" s="15" t="s">
        <v>318</v>
      </c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/>
      <c r="D12" s="14" t="s">
        <v>321</v>
      </c>
      <c r="E12" s="7"/>
      <c r="F12" s="6"/>
      <c r="G12" s="6"/>
      <c r="H12" s="6"/>
      <c r="I12" s="6"/>
      <c r="J12" s="6" t="s">
        <v>408</v>
      </c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/>
      <c r="C13" s="7"/>
      <c r="D13" s="7"/>
      <c r="E13" s="7"/>
      <c r="F13" s="6"/>
      <c r="G13" s="6"/>
      <c r="H13" s="6"/>
      <c r="I13" s="6"/>
      <c r="J13" s="6" t="s">
        <v>409</v>
      </c>
      <c r="K13" s="5" t="s">
        <v>397</v>
      </c>
      <c r="L13" s="5"/>
      <c r="M13" s="5"/>
      <c r="N13" s="15" t="s">
        <v>353</v>
      </c>
      <c r="O13" s="15" t="s">
        <v>354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4"/>
      <c r="F14" s="3"/>
      <c r="G14" s="3"/>
      <c r="H14" s="2"/>
      <c r="I14" s="2"/>
      <c r="J14" s="3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4"/>
      <c r="F15" s="3"/>
      <c r="G15" s="3"/>
      <c r="H15" s="2"/>
      <c r="I15" s="2"/>
      <c r="J15" s="3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4"/>
      <c r="F16" s="3"/>
      <c r="G16" s="3"/>
      <c r="H16" s="2"/>
      <c r="I16" s="2"/>
      <c r="J16" s="3"/>
      <c r="K16" s="3"/>
      <c r="L16" s="3"/>
      <c r="M16" s="11"/>
      <c r="N16" s="21"/>
      <c r="O16" s="11"/>
      <c r="P16" s="21"/>
      <c r="Q16" s="11"/>
      <c r="R16" s="9"/>
    </row>
    <row r="17" spans="1:18" ht="18.75" x14ac:dyDescent="0.25">
      <c r="A17" s="2"/>
      <c r="B17" s="3"/>
      <c r="C17" s="4"/>
      <c r="D17" s="4"/>
      <c r="E17" s="4"/>
      <c r="F17" s="3"/>
      <c r="G17" s="3"/>
      <c r="H17" s="2"/>
      <c r="I17" s="2"/>
      <c r="J17" s="2"/>
      <c r="K17" s="2"/>
      <c r="L17" s="2"/>
      <c r="M17" s="11"/>
      <c r="N17" s="11"/>
      <c r="O17" s="11"/>
      <c r="P17" s="21"/>
      <c r="Q17" s="11"/>
      <c r="R17" s="9"/>
    </row>
    <row r="18" spans="1:18" ht="18.75" x14ac:dyDescent="0.25">
      <c r="A18" s="2"/>
      <c r="B18" s="3"/>
      <c r="C18" s="4"/>
      <c r="D18" s="4"/>
      <c r="E18" s="4"/>
      <c r="F18" s="3"/>
      <c r="G18" s="3"/>
      <c r="H18" s="2"/>
      <c r="I18" s="2"/>
      <c r="J18" s="2"/>
      <c r="K18" s="2"/>
      <c r="L18" s="2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4"/>
      <c r="F19" s="3"/>
      <c r="G19" s="3"/>
      <c r="H19" s="2"/>
      <c r="I19" s="2"/>
      <c r="J19" s="2"/>
      <c r="K19" s="2"/>
      <c r="L19" s="2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11"/>
      <c r="N20" s="11"/>
      <c r="O20" s="11"/>
      <c r="P20" s="11"/>
      <c r="Q20" s="11"/>
      <c r="R20" s="9"/>
    </row>
    <row r="21" spans="1:18" x14ac:dyDescent="0.25">
      <c r="A21" s="2"/>
      <c r="B21" s="3"/>
      <c r="C21" s="3"/>
      <c r="D21" s="3"/>
      <c r="E21" s="3"/>
      <c r="F21" s="3"/>
      <c r="G21" s="3"/>
      <c r="H21" s="2"/>
      <c r="I21" s="2"/>
      <c r="J21" s="2"/>
      <c r="K21" s="2"/>
      <c r="L21" s="2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3"/>
      <c r="G22" s="3"/>
      <c r="H22" s="2"/>
      <c r="I22" s="2"/>
      <c r="J22" s="2"/>
      <c r="K22" s="2"/>
      <c r="L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31"/>
  <sheetViews>
    <sheetView topLeftCell="A10" workbookViewId="0">
      <selection activeCell="G11" sqref="G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196</v>
      </c>
      <c r="C5" s="6"/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204</v>
      </c>
      <c r="E6" s="6"/>
      <c r="F6" s="6"/>
      <c r="G6" s="5" t="s">
        <v>141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158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197</v>
      </c>
      <c r="C8" s="6"/>
      <c r="D8" s="6"/>
      <c r="E8" s="6"/>
      <c r="F8" s="6"/>
      <c r="G8" s="5"/>
      <c r="H8" s="5"/>
      <c r="I8" s="5"/>
      <c r="J8" s="5"/>
      <c r="K8" s="5"/>
      <c r="L8" s="5"/>
      <c r="M8" s="15" t="s">
        <v>302</v>
      </c>
      <c r="N8" s="41" t="s">
        <v>189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15" t="s">
        <v>297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198</v>
      </c>
      <c r="C13" s="7" t="s">
        <v>199</v>
      </c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15" t="s">
        <v>298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9F68-55A6-4A2F-B979-44227E6742D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1"/>
  <sheetViews>
    <sheetView topLeftCell="A7" workbookViewId="0">
      <selection activeCell="G11" sqref="G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248</v>
      </c>
      <c r="C5" s="6" t="s">
        <v>252</v>
      </c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 t="s">
        <v>249</v>
      </c>
      <c r="C6" s="6" t="s">
        <v>253</v>
      </c>
      <c r="D6" s="6" t="s">
        <v>204</v>
      </c>
      <c r="E6" s="6"/>
      <c r="F6" s="6"/>
      <c r="G6" s="5" t="s">
        <v>141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 t="s">
        <v>250</v>
      </c>
      <c r="C7" s="6" t="s">
        <v>254</v>
      </c>
      <c r="D7" s="6"/>
      <c r="E7" s="6"/>
      <c r="F7" s="6"/>
      <c r="G7" s="5"/>
      <c r="H7" s="5"/>
      <c r="I7" s="5"/>
      <c r="J7" s="5"/>
      <c r="K7" s="5"/>
      <c r="L7" s="5"/>
      <c r="M7" s="15"/>
      <c r="N7" s="15" t="s">
        <v>159</v>
      </c>
      <c r="O7" s="11"/>
      <c r="P7" s="9"/>
      <c r="Q7" s="9"/>
    </row>
    <row r="8" spans="1:17" ht="45.75" customHeight="1" x14ac:dyDescent="0.25">
      <c r="A8" s="8" t="s">
        <v>11</v>
      </c>
      <c r="B8" s="6" t="s">
        <v>251</v>
      </c>
      <c r="C8" s="6" t="s">
        <v>255</v>
      </c>
      <c r="D8" s="6"/>
      <c r="E8" s="6"/>
      <c r="F8" s="6"/>
      <c r="G8" s="5"/>
      <c r="H8" s="5"/>
      <c r="I8" s="5"/>
      <c r="J8" s="5"/>
      <c r="K8" s="5"/>
      <c r="L8" s="5"/>
      <c r="M8" s="15" t="s">
        <v>301</v>
      </c>
      <c r="N8" s="42" t="s">
        <v>189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15" t="s">
        <v>299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/>
      <c r="C13" s="7"/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15" t="s">
        <v>300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topLeftCell="A13" workbookViewId="0">
      <selection activeCell="G11" sqref="G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/>
      <c r="C5" s="6"/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204</v>
      </c>
      <c r="E6" s="6"/>
      <c r="F6" s="6"/>
      <c r="G6" s="5" t="s">
        <v>141</v>
      </c>
      <c r="H6" s="5"/>
      <c r="I6" s="5"/>
      <c r="J6" s="5"/>
      <c r="K6" s="5"/>
      <c r="L6" s="5"/>
      <c r="M6" s="15" t="s">
        <v>45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158</v>
      </c>
      <c r="O7" s="11"/>
      <c r="P7" s="9"/>
      <c r="Q7" s="9"/>
    </row>
    <row r="8" spans="1:17" ht="45.75" customHeight="1" x14ac:dyDescent="0.25">
      <c r="A8" s="8" t="s">
        <v>11</v>
      </c>
      <c r="B8" s="6"/>
      <c r="C8" s="6"/>
      <c r="D8" s="6"/>
      <c r="E8" s="6"/>
      <c r="F8" s="6"/>
      <c r="G8" s="5"/>
      <c r="H8" s="5"/>
      <c r="I8" s="5"/>
      <c r="J8" s="5"/>
      <c r="K8" s="5"/>
      <c r="L8" s="5"/>
      <c r="M8" s="15" t="s">
        <v>301</v>
      </c>
      <c r="N8" s="42" t="s">
        <v>189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/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15" t="s">
        <v>303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/>
      <c r="C13" s="7"/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15" t="s">
        <v>304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EE99-52D8-4A39-BBBE-5320C9901A1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1"/>
  <sheetViews>
    <sheetView topLeftCell="B7" workbookViewId="0">
      <selection activeCell="G11" sqref="G11"/>
    </sheetView>
  </sheetViews>
  <sheetFormatPr defaultRowHeight="15" x14ac:dyDescent="0.25"/>
  <cols>
    <col min="1" max="1" width="27" customWidth="1"/>
    <col min="2" max="2" width="13.28515625" customWidth="1"/>
    <col min="3" max="4" width="16.5703125" customWidth="1"/>
    <col min="5" max="5" width="11.28515625" customWidth="1"/>
    <col min="6" max="6" width="12.42578125" customWidth="1"/>
    <col min="7" max="7" width="12" customWidth="1"/>
    <col min="11" max="11" width="14.140625" customWidth="1"/>
    <col min="12" max="12" width="14.7109375" customWidth="1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196</v>
      </c>
      <c r="C5" s="6"/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/>
      <c r="C6" s="6"/>
      <c r="D6" s="6" t="s">
        <v>204</v>
      </c>
      <c r="E6" s="6"/>
      <c r="F6" s="6"/>
      <c r="G6" s="5" t="s">
        <v>141</v>
      </c>
      <c r="H6" s="5"/>
      <c r="I6" s="5"/>
      <c r="J6" s="5"/>
      <c r="K6" s="5"/>
      <c r="L6" s="5"/>
      <c r="M6" s="30" t="s">
        <v>55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160</v>
      </c>
      <c r="O7" s="11"/>
      <c r="P7" s="9"/>
      <c r="Q7" s="9"/>
    </row>
    <row r="8" spans="1:17" ht="45.75" customHeight="1" x14ac:dyDescent="0.25">
      <c r="A8" s="8" t="s">
        <v>11</v>
      </c>
      <c r="B8" s="6" t="s">
        <v>197</v>
      </c>
      <c r="C8" s="6"/>
      <c r="D8" s="6"/>
      <c r="E8" s="6"/>
      <c r="F8" s="6"/>
      <c r="G8" s="5"/>
      <c r="H8" s="5"/>
      <c r="I8" s="5"/>
      <c r="J8" s="5"/>
      <c r="K8" s="5"/>
      <c r="L8" s="5"/>
      <c r="M8" s="15"/>
      <c r="N8" s="42" t="s">
        <v>190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53.25" customHeight="1" x14ac:dyDescent="0.25">
      <c r="A11" s="8" t="s">
        <v>14</v>
      </c>
      <c r="B11" s="6"/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42" t="s">
        <v>343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198</v>
      </c>
      <c r="C13" s="7" t="s">
        <v>199</v>
      </c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42" t="s">
        <v>344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10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10"/>
      <c r="K16" s="10"/>
      <c r="L16" s="11"/>
      <c r="M16" s="10"/>
      <c r="N16" s="10"/>
      <c r="O16" s="10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10"/>
      <c r="L17" s="11"/>
      <c r="M17" s="11"/>
      <c r="N17" s="10"/>
      <c r="O17" s="10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10"/>
      <c r="L18" s="11"/>
      <c r="M18" s="11"/>
      <c r="N18" s="11"/>
      <c r="O18" s="10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10"/>
      <c r="K19" s="10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10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10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Q31"/>
  <sheetViews>
    <sheetView topLeftCell="A7" workbookViewId="0">
      <selection activeCell="G11" sqref="G11"/>
    </sheetView>
  </sheetViews>
  <sheetFormatPr defaultRowHeight="15" x14ac:dyDescent="0.25"/>
  <cols>
    <col min="1" max="1" width="27" style="18" customWidth="1"/>
    <col min="2" max="2" width="13.28515625" style="18" customWidth="1"/>
    <col min="3" max="4" width="16.5703125" style="18" customWidth="1"/>
    <col min="5" max="5" width="11.28515625" style="18" customWidth="1"/>
    <col min="6" max="6" width="12.42578125" style="18" customWidth="1"/>
    <col min="7" max="7" width="12" style="18" customWidth="1"/>
    <col min="8" max="10" width="9.140625" style="18"/>
    <col min="11" max="11" width="14.140625" style="18" customWidth="1"/>
    <col min="12" max="12" width="14.7109375" style="18" customWidth="1"/>
    <col min="13" max="16384" width="9.140625" style="18"/>
  </cols>
  <sheetData>
    <row r="2" spans="1:17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2</v>
      </c>
      <c r="G2" s="5" t="s">
        <v>25</v>
      </c>
      <c r="H2" s="5" t="s">
        <v>26</v>
      </c>
      <c r="I2" s="5" t="s">
        <v>8</v>
      </c>
      <c r="J2" s="5" t="s">
        <v>27</v>
      </c>
      <c r="K2" s="5" t="s">
        <v>9</v>
      </c>
      <c r="L2" s="5" t="s">
        <v>28</v>
      </c>
      <c r="M2" s="13" t="s">
        <v>36</v>
      </c>
      <c r="N2" s="25" t="s">
        <v>37</v>
      </c>
    </row>
    <row r="3" spans="1:17" x14ac:dyDescent="0.25">
      <c r="A3" s="16" t="s">
        <v>16</v>
      </c>
      <c r="B3" s="5">
        <v>170</v>
      </c>
      <c r="C3" s="5">
        <v>102</v>
      </c>
      <c r="D3" s="5">
        <v>170</v>
      </c>
      <c r="E3" s="5">
        <v>68</v>
      </c>
      <c r="F3" s="5">
        <v>34</v>
      </c>
      <c r="G3" s="5">
        <v>68</v>
      </c>
      <c r="H3" s="5">
        <v>34</v>
      </c>
      <c r="I3" s="5">
        <v>34</v>
      </c>
      <c r="J3" s="5">
        <v>34</v>
      </c>
      <c r="K3" s="5">
        <v>68</v>
      </c>
      <c r="L3" s="5">
        <v>68</v>
      </c>
      <c r="M3" s="13">
        <v>102</v>
      </c>
      <c r="N3" s="26">
        <v>34</v>
      </c>
    </row>
    <row r="4" spans="1:17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9"/>
      <c r="P4" s="9"/>
      <c r="Q4" s="9"/>
    </row>
    <row r="5" spans="1:17" ht="45.75" customHeight="1" x14ac:dyDescent="0.25">
      <c r="A5" s="8" t="s">
        <v>10</v>
      </c>
      <c r="B5" s="6" t="s">
        <v>217</v>
      </c>
      <c r="C5" s="6"/>
      <c r="D5" s="6" t="s">
        <v>195</v>
      </c>
      <c r="E5" s="6"/>
      <c r="F5" s="6"/>
      <c r="G5" s="5"/>
      <c r="H5" s="5"/>
      <c r="I5" s="5"/>
      <c r="J5" s="5"/>
      <c r="K5" s="5"/>
      <c r="L5" s="5"/>
      <c r="M5" s="14"/>
      <c r="N5" s="14"/>
      <c r="O5" s="11"/>
      <c r="P5" s="9"/>
      <c r="Q5" s="9"/>
    </row>
    <row r="6" spans="1:17" ht="45.75" customHeight="1" x14ac:dyDescent="0.25">
      <c r="A6" s="8" t="s">
        <v>3</v>
      </c>
      <c r="B6" s="6" t="s">
        <v>218</v>
      </c>
      <c r="C6" s="6"/>
      <c r="D6" s="6" t="s">
        <v>204</v>
      </c>
      <c r="E6" s="6"/>
      <c r="F6" s="6"/>
      <c r="G6" s="5" t="s">
        <v>141</v>
      </c>
      <c r="H6" s="5"/>
      <c r="I6" s="5"/>
      <c r="J6" s="5"/>
      <c r="K6" s="5"/>
      <c r="L6" s="5"/>
      <c r="M6" s="30" t="s">
        <v>56</v>
      </c>
      <c r="N6" s="15"/>
      <c r="O6" s="11"/>
      <c r="P6" s="9"/>
      <c r="Q6" s="9"/>
    </row>
    <row r="7" spans="1:17" ht="45.75" customHeight="1" x14ac:dyDescent="0.25">
      <c r="A7" s="8" t="s">
        <v>4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15"/>
      <c r="N7" s="41" t="s">
        <v>158</v>
      </c>
      <c r="O7" s="11"/>
      <c r="P7" s="9"/>
      <c r="Q7" s="9"/>
    </row>
    <row r="8" spans="1:17" ht="45.75" customHeight="1" x14ac:dyDescent="0.25">
      <c r="A8" s="8" t="s">
        <v>11</v>
      </c>
      <c r="B8" s="6" t="s">
        <v>219</v>
      </c>
      <c r="C8" s="6"/>
      <c r="D8" s="6"/>
      <c r="E8" s="6"/>
      <c r="F8" s="6"/>
      <c r="G8" s="5"/>
      <c r="H8" s="5"/>
      <c r="I8" s="5"/>
      <c r="J8" s="5"/>
      <c r="K8" s="5"/>
      <c r="L8" s="5"/>
      <c r="M8" s="15"/>
      <c r="N8" s="42" t="s">
        <v>189</v>
      </c>
      <c r="O8" s="11"/>
      <c r="P8" s="9"/>
      <c r="Q8" s="9"/>
    </row>
    <row r="9" spans="1:17" ht="45.75" customHeight="1" x14ac:dyDescent="0.25">
      <c r="A9" s="8" t="s">
        <v>12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15"/>
      <c r="N9" s="15"/>
      <c r="O9" s="11"/>
      <c r="P9" s="9"/>
      <c r="Q9" s="9"/>
    </row>
    <row r="10" spans="1:17" ht="45.75" customHeight="1" x14ac:dyDescent="0.25">
      <c r="A10" s="8" t="s">
        <v>13</v>
      </c>
      <c r="B10" s="6"/>
      <c r="C10" s="7"/>
      <c r="D10" s="14" t="s">
        <v>205</v>
      </c>
      <c r="E10" s="6"/>
      <c r="F10" s="6"/>
      <c r="G10" s="5"/>
      <c r="H10" s="5"/>
      <c r="I10" s="5"/>
      <c r="J10" s="5"/>
      <c r="K10" s="5"/>
      <c r="L10" s="5"/>
      <c r="M10" s="15"/>
      <c r="N10" s="15"/>
      <c r="O10" s="11"/>
      <c r="P10" s="11"/>
      <c r="Q10" s="9"/>
    </row>
    <row r="11" spans="1:17" ht="45.75" customHeight="1" x14ac:dyDescent="0.25">
      <c r="A11" s="8" t="s">
        <v>14</v>
      </c>
      <c r="B11" s="6" t="s">
        <v>220</v>
      </c>
      <c r="C11" s="7"/>
      <c r="D11" s="7"/>
      <c r="E11" s="6"/>
      <c r="F11" s="6"/>
      <c r="G11" s="5" t="s">
        <v>359</v>
      </c>
      <c r="H11" s="5"/>
      <c r="I11" s="5"/>
      <c r="J11" s="5"/>
      <c r="K11" s="5"/>
      <c r="L11" s="5"/>
      <c r="M11" s="42" t="s">
        <v>341</v>
      </c>
      <c r="N11" s="15"/>
      <c r="O11" s="11"/>
      <c r="P11" s="11"/>
      <c r="Q11" s="9"/>
    </row>
    <row r="12" spans="1:17" ht="45.75" customHeight="1" x14ac:dyDescent="0.25">
      <c r="A12" s="8" t="s">
        <v>15</v>
      </c>
      <c r="B12" s="6"/>
      <c r="C12" s="7"/>
      <c r="D12" s="14" t="s">
        <v>206</v>
      </c>
      <c r="E12" s="6"/>
      <c r="F12" s="6"/>
      <c r="G12" s="5"/>
      <c r="H12" s="5"/>
      <c r="I12" s="5"/>
      <c r="J12" s="5"/>
      <c r="K12" s="5"/>
      <c r="L12" s="5"/>
      <c r="M12" s="15"/>
      <c r="N12" s="15"/>
      <c r="O12" s="11"/>
      <c r="P12" s="11"/>
      <c r="Q12" s="9"/>
    </row>
    <row r="13" spans="1:17" ht="45.75" customHeight="1" x14ac:dyDescent="0.25">
      <c r="A13" s="8" t="s">
        <v>5</v>
      </c>
      <c r="B13" s="6" t="s">
        <v>221</v>
      </c>
      <c r="C13" s="7"/>
      <c r="D13" s="7" t="s">
        <v>207</v>
      </c>
      <c r="E13" s="6"/>
      <c r="F13" s="6"/>
      <c r="G13" s="5"/>
      <c r="H13" s="5"/>
      <c r="I13" s="5"/>
      <c r="J13" s="5"/>
      <c r="K13" s="5"/>
      <c r="L13" s="5"/>
      <c r="M13" s="42" t="s">
        <v>342</v>
      </c>
      <c r="N13" s="15"/>
      <c r="O13" s="11"/>
      <c r="P13" s="11"/>
      <c r="Q13" s="9"/>
    </row>
    <row r="14" spans="1:17" ht="18.75" x14ac:dyDescent="0.25">
      <c r="A14" s="2"/>
      <c r="B14" s="3"/>
      <c r="C14" s="4"/>
      <c r="D14" s="4"/>
      <c r="E14" s="3"/>
      <c r="F14" s="2"/>
      <c r="G14" s="12"/>
      <c r="H14" s="12"/>
      <c r="I14" s="12"/>
      <c r="J14" s="12"/>
      <c r="K14" s="12"/>
      <c r="L14" s="12"/>
      <c r="M14" s="21"/>
      <c r="N14" s="11"/>
      <c r="O14" s="11"/>
      <c r="P14" s="11"/>
      <c r="Q14" s="9"/>
    </row>
    <row r="15" spans="1:17" ht="18.75" x14ac:dyDescent="0.25">
      <c r="A15" s="2"/>
      <c r="B15" s="3"/>
      <c r="C15" s="4"/>
      <c r="D15" s="4"/>
      <c r="E15" s="3"/>
      <c r="F15" s="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9"/>
    </row>
    <row r="16" spans="1:17" ht="18.75" x14ac:dyDescent="0.25">
      <c r="A16" s="2"/>
      <c r="B16" s="3"/>
      <c r="C16" s="4"/>
      <c r="D16" s="4"/>
      <c r="E16" s="3"/>
      <c r="F16" s="2"/>
      <c r="G16" s="3"/>
      <c r="H16" s="3"/>
      <c r="I16" s="9"/>
      <c r="J16" s="21"/>
      <c r="K16" s="21"/>
      <c r="L16" s="11"/>
      <c r="M16" s="21"/>
      <c r="N16" s="21"/>
      <c r="O16" s="21"/>
      <c r="P16" s="11"/>
      <c r="Q16" s="9"/>
    </row>
    <row r="17" spans="1:17" ht="18.75" x14ac:dyDescent="0.25">
      <c r="A17" s="2"/>
      <c r="B17" s="3"/>
      <c r="C17" s="4"/>
      <c r="D17" s="4"/>
      <c r="E17" s="3"/>
      <c r="F17" s="2"/>
      <c r="G17" s="2"/>
      <c r="H17" s="2"/>
      <c r="I17" s="9"/>
      <c r="J17" s="47"/>
      <c r="K17" s="21"/>
      <c r="L17" s="11"/>
      <c r="M17" s="11"/>
      <c r="N17" s="21"/>
      <c r="O17" s="21"/>
      <c r="P17" s="11"/>
      <c r="Q17" s="9"/>
    </row>
    <row r="18" spans="1:17" ht="18.75" x14ac:dyDescent="0.25">
      <c r="A18" s="2"/>
      <c r="B18" s="3"/>
      <c r="C18" s="4"/>
      <c r="D18" s="4"/>
      <c r="E18" s="3"/>
      <c r="F18" s="2"/>
      <c r="G18" s="2"/>
      <c r="H18" s="2"/>
      <c r="I18" s="9"/>
      <c r="J18" s="47"/>
      <c r="K18" s="21"/>
      <c r="L18" s="11"/>
      <c r="M18" s="11"/>
      <c r="N18" s="11"/>
      <c r="O18" s="21"/>
      <c r="P18" s="11"/>
      <c r="Q18" s="9"/>
    </row>
    <row r="19" spans="1:17" ht="18.75" x14ac:dyDescent="0.25">
      <c r="A19" s="2"/>
      <c r="B19" s="3"/>
      <c r="C19" s="4"/>
      <c r="D19" s="4"/>
      <c r="E19" s="3"/>
      <c r="F19" s="2"/>
      <c r="G19" s="2"/>
      <c r="H19" s="2"/>
      <c r="I19" s="9"/>
      <c r="J19" s="21"/>
      <c r="K19" s="21"/>
      <c r="L19" s="11"/>
      <c r="M19" s="11"/>
      <c r="N19" s="11"/>
      <c r="O19" s="11"/>
      <c r="P19" s="11"/>
      <c r="Q19" s="9"/>
    </row>
    <row r="20" spans="1:17" ht="63.75" customHeight="1" x14ac:dyDescent="0.25">
      <c r="A20" s="2"/>
      <c r="B20" s="3"/>
      <c r="C20" s="3"/>
      <c r="D20" s="3"/>
      <c r="E20" s="3"/>
      <c r="F20" s="2"/>
      <c r="G20" s="2"/>
      <c r="H20" s="2"/>
      <c r="I20" s="9"/>
      <c r="J20" s="47"/>
      <c r="K20" s="21"/>
      <c r="L20" s="11"/>
      <c r="M20" s="11"/>
      <c r="N20" s="11"/>
      <c r="O20" s="11"/>
      <c r="P20" s="11"/>
      <c r="Q20" s="9"/>
    </row>
    <row r="21" spans="1:17" ht="15.75" x14ac:dyDescent="0.25">
      <c r="A21" s="2"/>
      <c r="B21" s="3"/>
      <c r="C21" s="3"/>
      <c r="D21" s="3"/>
      <c r="E21" s="3"/>
      <c r="F21" s="2"/>
      <c r="G21" s="2"/>
      <c r="H21" s="2"/>
      <c r="I21" s="9"/>
      <c r="J21" s="47"/>
      <c r="K21" s="21"/>
      <c r="L21" s="9"/>
      <c r="M21" s="9"/>
      <c r="N21" s="9"/>
      <c r="O21" s="9"/>
      <c r="P21" s="9"/>
      <c r="Q21" s="9"/>
    </row>
    <row r="22" spans="1:17" x14ac:dyDescent="0.25">
      <c r="A22" s="2"/>
      <c r="B22" s="3"/>
      <c r="C22" s="3"/>
      <c r="D22" s="3"/>
      <c r="E22" s="3"/>
      <c r="F22" s="2"/>
      <c r="G22" s="2"/>
      <c r="H22" s="2"/>
    </row>
    <row r="23" spans="1:17" x14ac:dyDescent="0.25">
      <c r="A23" s="2"/>
      <c r="B23" s="2"/>
      <c r="C23" s="2"/>
      <c r="D23" s="2"/>
      <c r="E23" s="2"/>
      <c r="F23" s="2"/>
      <c r="G23" s="2"/>
      <c r="H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</row>
  </sheetData>
  <mergeCells count="2">
    <mergeCell ref="J17:J18"/>
    <mergeCell ref="J20:J2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31"/>
  <sheetViews>
    <sheetView topLeftCell="A10" workbookViewId="0">
      <selection activeCell="H11" sqref="H11"/>
    </sheetView>
  </sheetViews>
  <sheetFormatPr defaultRowHeight="15" x14ac:dyDescent="0.25"/>
  <cols>
    <col min="1" max="1" width="27" style="18" customWidth="1"/>
    <col min="2" max="2" width="13.28515625" style="18" customWidth="1"/>
    <col min="3" max="3" width="16.5703125" style="18" customWidth="1"/>
    <col min="4" max="4" width="19" style="18" customWidth="1"/>
    <col min="5" max="5" width="11.28515625" style="18" customWidth="1"/>
    <col min="6" max="6" width="22.140625" style="18" customWidth="1"/>
    <col min="7" max="7" width="12.42578125" style="18" customWidth="1"/>
    <col min="8" max="8" width="12" style="18" customWidth="1"/>
    <col min="9" max="11" width="9.140625" style="18"/>
    <col min="12" max="12" width="14.140625" style="18" customWidth="1"/>
    <col min="13" max="13" width="14.7109375" style="18" customWidth="1"/>
    <col min="14" max="16384" width="9.140625" style="18"/>
  </cols>
  <sheetData>
    <row r="2" spans="1:18" ht="30" x14ac:dyDescent="0.25">
      <c r="A2" s="5" t="s">
        <v>6</v>
      </c>
      <c r="B2" s="5" t="s">
        <v>7</v>
      </c>
      <c r="C2" s="5" t="s">
        <v>0</v>
      </c>
      <c r="D2" s="5" t="s">
        <v>18</v>
      </c>
      <c r="E2" s="5" t="s">
        <v>1</v>
      </c>
      <c r="F2" s="5" t="s">
        <v>30</v>
      </c>
      <c r="G2" s="5" t="s">
        <v>2</v>
      </c>
      <c r="H2" s="5" t="s">
        <v>25</v>
      </c>
      <c r="I2" s="5" t="s">
        <v>26</v>
      </c>
      <c r="J2" s="5" t="s">
        <v>8</v>
      </c>
      <c r="K2" s="5" t="s">
        <v>27</v>
      </c>
      <c r="L2" s="5" t="s">
        <v>9</v>
      </c>
      <c r="M2" s="5" t="s">
        <v>28</v>
      </c>
      <c r="N2" s="13" t="s">
        <v>36</v>
      </c>
      <c r="O2" s="25" t="s">
        <v>37</v>
      </c>
    </row>
    <row r="3" spans="1:18" x14ac:dyDescent="0.25">
      <c r="A3" s="16" t="s">
        <v>16</v>
      </c>
      <c r="B3" s="5">
        <f>6*34</f>
        <v>204</v>
      </c>
      <c r="C3" s="5">
        <f>3*34</f>
        <v>102</v>
      </c>
      <c r="D3" s="5">
        <f>5*34</f>
        <v>170</v>
      </c>
      <c r="E3" s="5">
        <f>2*34</f>
        <v>68</v>
      </c>
      <c r="F3" s="5">
        <v>34</v>
      </c>
      <c r="G3" s="5">
        <v>34</v>
      </c>
      <c r="H3" s="5">
        <v>34</v>
      </c>
      <c r="I3" s="5">
        <v>51</v>
      </c>
      <c r="J3" s="5">
        <v>34</v>
      </c>
      <c r="K3" s="5">
        <v>34</v>
      </c>
      <c r="L3" s="5">
        <v>68</v>
      </c>
      <c r="M3" s="5">
        <v>68</v>
      </c>
      <c r="N3" s="13">
        <f>3*34</f>
        <v>102</v>
      </c>
      <c r="O3" s="26">
        <f>0.5*34</f>
        <v>17</v>
      </c>
    </row>
    <row r="4" spans="1:18" ht="30" x14ac:dyDescent="0.25">
      <c r="A4" s="1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9"/>
      <c r="Q4" s="9"/>
      <c r="R4" s="9"/>
    </row>
    <row r="5" spans="1:18" ht="45.75" customHeight="1" x14ac:dyDescent="0.25">
      <c r="A5" s="8" t="s">
        <v>10</v>
      </c>
      <c r="B5" s="6" t="s">
        <v>222</v>
      </c>
      <c r="C5" s="6"/>
      <c r="D5" s="6"/>
      <c r="E5" s="6"/>
      <c r="F5" s="6"/>
      <c r="G5" s="6"/>
      <c r="H5" s="5"/>
      <c r="I5" s="5"/>
      <c r="J5" s="5"/>
      <c r="K5" s="5"/>
      <c r="L5" s="5"/>
      <c r="M5" s="5"/>
      <c r="N5" s="14"/>
      <c r="O5" s="14"/>
      <c r="P5" s="11"/>
      <c r="Q5" s="9"/>
      <c r="R5" s="9"/>
    </row>
    <row r="6" spans="1:18" ht="45.75" customHeight="1" x14ac:dyDescent="0.25">
      <c r="A6" s="8" t="s">
        <v>3</v>
      </c>
      <c r="B6" s="6"/>
      <c r="C6" s="6"/>
      <c r="D6" s="6" t="s">
        <v>86</v>
      </c>
      <c r="E6" s="6"/>
      <c r="F6" s="6"/>
      <c r="G6" s="6"/>
      <c r="H6" s="5"/>
      <c r="I6" s="5"/>
      <c r="J6" s="5"/>
      <c r="K6" s="5"/>
      <c r="L6" s="5"/>
      <c r="M6" s="5"/>
      <c r="N6" s="30" t="s">
        <v>57</v>
      </c>
      <c r="O6" s="15"/>
      <c r="P6" s="11"/>
      <c r="Q6" s="9"/>
      <c r="R6" s="9"/>
    </row>
    <row r="7" spans="1:18" ht="45.75" customHeight="1" x14ac:dyDescent="0.25">
      <c r="A7" s="8" t="s">
        <v>4</v>
      </c>
      <c r="B7" s="6"/>
      <c r="C7" s="6" t="s">
        <v>226</v>
      </c>
      <c r="D7" s="6"/>
      <c r="E7" s="6"/>
      <c r="F7" s="6"/>
      <c r="G7" s="6"/>
      <c r="H7" s="5"/>
      <c r="I7" s="5"/>
      <c r="J7" s="5"/>
      <c r="K7" s="5"/>
      <c r="L7" s="5"/>
      <c r="M7" s="5"/>
      <c r="N7" s="15"/>
      <c r="O7" s="15"/>
      <c r="P7" s="11"/>
      <c r="Q7" s="9"/>
      <c r="R7" s="9"/>
    </row>
    <row r="8" spans="1:18" ht="45.75" customHeight="1" x14ac:dyDescent="0.25">
      <c r="A8" s="8" t="s">
        <v>11</v>
      </c>
      <c r="B8" s="6" t="s">
        <v>223</v>
      </c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0" t="s">
        <v>58</v>
      </c>
      <c r="O8" s="15"/>
      <c r="P8" s="11"/>
      <c r="Q8" s="9"/>
      <c r="R8" s="9"/>
    </row>
    <row r="9" spans="1:18" ht="45.75" customHeight="1" x14ac:dyDescent="0.25">
      <c r="A9" s="8" t="s">
        <v>12</v>
      </c>
      <c r="B9" s="6"/>
      <c r="C9" s="6"/>
      <c r="D9" s="6" t="s">
        <v>296</v>
      </c>
      <c r="E9" s="6"/>
      <c r="F9" s="6"/>
      <c r="G9" s="6"/>
      <c r="H9" s="5"/>
      <c r="I9" s="5"/>
      <c r="J9" s="5"/>
      <c r="K9" s="5"/>
      <c r="L9" s="5"/>
      <c r="M9" s="5"/>
      <c r="N9" s="15"/>
      <c r="O9" s="15"/>
      <c r="P9" s="11"/>
      <c r="Q9" s="9"/>
      <c r="R9" s="9"/>
    </row>
    <row r="10" spans="1:18" ht="45.75" customHeight="1" x14ac:dyDescent="0.25">
      <c r="A10" s="8" t="s">
        <v>13</v>
      </c>
      <c r="B10" s="6" t="s">
        <v>224</v>
      </c>
      <c r="C10" s="7"/>
      <c r="D10" s="7"/>
      <c r="E10" s="6"/>
      <c r="F10" s="6"/>
      <c r="G10" s="6"/>
      <c r="H10" s="5"/>
      <c r="I10" s="5"/>
      <c r="J10" s="5"/>
      <c r="K10" s="5"/>
      <c r="L10" s="5"/>
      <c r="M10" s="5"/>
      <c r="N10" s="42" t="s">
        <v>346</v>
      </c>
      <c r="O10" s="15"/>
      <c r="P10" s="11"/>
      <c r="Q10" s="11"/>
      <c r="R10" s="9"/>
    </row>
    <row r="11" spans="1:18" ht="45.75" customHeight="1" x14ac:dyDescent="0.25">
      <c r="A11" s="8" t="s">
        <v>14</v>
      </c>
      <c r="B11" s="6"/>
      <c r="C11" s="7"/>
      <c r="D11" s="7"/>
      <c r="E11" s="6"/>
      <c r="F11" s="6"/>
      <c r="G11" s="6"/>
      <c r="H11" s="5" t="s">
        <v>358</v>
      </c>
      <c r="I11" s="5"/>
      <c r="J11" s="5"/>
      <c r="K11" s="5"/>
      <c r="L11" s="5"/>
      <c r="M11" s="5"/>
      <c r="N11" s="15"/>
      <c r="O11" s="15"/>
      <c r="P11" s="11"/>
      <c r="Q11" s="11"/>
      <c r="R11" s="9"/>
    </row>
    <row r="12" spans="1:18" ht="45.75" customHeight="1" x14ac:dyDescent="0.25">
      <c r="A12" s="8" t="s">
        <v>15</v>
      </c>
      <c r="B12" s="6"/>
      <c r="C12" s="7" t="s">
        <v>227</v>
      </c>
      <c r="D12" s="43" t="s">
        <v>283</v>
      </c>
      <c r="E12" s="6"/>
      <c r="F12" s="6"/>
      <c r="G12" s="6"/>
      <c r="H12" s="5"/>
      <c r="I12" s="5"/>
      <c r="J12" s="5"/>
      <c r="K12" s="5"/>
      <c r="L12" s="5"/>
      <c r="M12" s="5"/>
      <c r="N12" s="15"/>
      <c r="O12" s="15"/>
      <c r="P12" s="11"/>
      <c r="Q12" s="11"/>
      <c r="R12" s="9"/>
    </row>
    <row r="13" spans="1:18" ht="45.75" customHeight="1" x14ac:dyDescent="0.25">
      <c r="A13" s="8" t="s">
        <v>5</v>
      </c>
      <c r="B13" s="6" t="s">
        <v>225</v>
      </c>
      <c r="C13" s="7"/>
      <c r="D13" s="43" t="s">
        <v>284</v>
      </c>
      <c r="E13" s="6"/>
      <c r="F13" s="6"/>
      <c r="G13" s="6"/>
      <c r="H13" s="5"/>
      <c r="I13" s="5"/>
      <c r="J13" s="5"/>
      <c r="K13" s="5"/>
      <c r="L13" s="5"/>
      <c r="M13" s="5"/>
      <c r="N13" s="42" t="s">
        <v>345</v>
      </c>
      <c r="O13" s="15" t="s">
        <v>284</v>
      </c>
      <c r="P13" s="11"/>
      <c r="Q13" s="11"/>
      <c r="R13" s="9"/>
    </row>
    <row r="14" spans="1:18" ht="18.75" x14ac:dyDescent="0.25">
      <c r="A14" s="2"/>
      <c r="B14" s="3"/>
      <c r="C14" s="4"/>
      <c r="D14" s="4"/>
      <c r="E14" s="3"/>
      <c r="F14" s="2"/>
      <c r="G14" s="2"/>
      <c r="H14" s="12"/>
      <c r="I14" s="12"/>
      <c r="J14" s="12"/>
      <c r="K14" s="12"/>
      <c r="L14" s="12"/>
      <c r="M14" s="12"/>
      <c r="N14" s="21"/>
      <c r="O14" s="11"/>
      <c r="P14" s="11"/>
      <c r="Q14" s="11"/>
      <c r="R14" s="9"/>
    </row>
    <row r="15" spans="1:18" ht="18.75" x14ac:dyDescent="0.25">
      <c r="A15" s="2"/>
      <c r="B15" s="3"/>
      <c r="C15" s="4"/>
      <c r="D15" s="4"/>
      <c r="E15" s="3"/>
      <c r="F15" s="2"/>
      <c r="G15" s="2"/>
      <c r="H15" s="12"/>
      <c r="I15" s="12"/>
      <c r="J15" s="12"/>
      <c r="K15" s="12"/>
      <c r="L15" s="12"/>
      <c r="M15" s="12"/>
      <c r="N15" s="11"/>
      <c r="O15" s="11"/>
      <c r="P15" s="11"/>
      <c r="Q15" s="11"/>
      <c r="R15" s="9"/>
    </row>
    <row r="16" spans="1:18" ht="18.75" x14ac:dyDescent="0.25">
      <c r="A16" s="2"/>
      <c r="B16" s="3"/>
      <c r="C16" s="4"/>
      <c r="D16" s="4"/>
      <c r="E16" s="3"/>
      <c r="F16" s="2"/>
      <c r="G16" s="2"/>
      <c r="H16" s="3"/>
      <c r="I16" s="3"/>
      <c r="J16" s="9"/>
      <c r="K16" s="21"/>
      <c r="L16" s="21"/>
      <c r="M16" s="11"/>
      <c r="N16" s="21"/>
      <c r="O16" s="21"/>
      <c r="P16" s="21"/>
      <c r="Q16" s="11"/>
      <c r="R16" s="9"/>
    </row>
    <row r="17" spans="1:18" ht="18.75" x14ac:dyDescent="0.25">
      <c r="A17" s="2"/>
      <c r="B17" s="3"/>
      <c r="C17" s="4"/>
      <c r="D17" s="4"/>
      <c r="E17" s="3"/>
      <c r="F17" s="2"/>
      <c r="G17" s="2"/>
      <c r="H17" s="2"/>
      <c r="I17" s="2"/>
      <c r="J17" s="9"/>
      <c r="K17" s="47"/>
      <c r="L17" s="21"/>
      <c r="M17" s="11"/>
      <c r="N17" s="11"/>
      <c r="O17" s="21"/>
      <c r="P17" s="21"/>
      <c r="Q17" s="11"/>
      <c r="R17" s="9"/>
    </row>
    <row r="18" spans="1:18" ht="18.75" x14ac:dyDescent="0.25">
      <c r="A18" s="2"/>
      <c r="B18" s="3"/>
      <c r="C18" s="4"/>
      <c r="D18" s="4"/>
      <c r="E18" s="3"/>
      <c r="F18" s="2"/>
      <c r="G18" s="2"/>
      <c r="H18" s="2"/>
      <c r="I18" s="2"/>
      <c r="J18" s="9"/>
      <c r="K18" s="47"/>
      <c r="L18" s="21"/>
      <c r="M18" s="11"/>
      <c r="N18" s="11"/>
      <c r="O18" s="11"/>
      <c r="P18" s="21"/>
      <c r="Q18" s="11"/>
      <c r="R18" s="9"/>
    </row>
    <row r="19" spans="1:18" ht="18.75" x14ac:dyDescent="0.25">
      <c r="A19" s="2"/>
      <c r="B19" s="3"/>
      <c r="C19" s="4"/>
      <c r="D19" s="4"/>
      <c r="E19" s="3"/>
      <c r="F19" s="2"/>
      <c r="G19" s="2"/>
      <c r="H19" s="2"/>
      <c r="I19" s="2"/>
      <c r="J19" s="9"/>
      <c r="K19" s="21"/>
      <c r="L19" s="21"/>
      <c r="M19" s="11"/>
      <c r="N19" s="11"/>
      <c r="O19" s="11"/>
      <c r="P19" s="11"/>
      <c r="Q19" s="11"/>
      <c r="R19" s="9"/>
    </row>
    <row r="20" spans="1:18" ht="63.75" customHeight="1" x14ac:dyDescent="0.25">
      <c r="A20" s="2"/>
      <c r="B20" s="3"/>
      <c r="C20" s="3"/>
      <c r="D20" s="3"/>
      <c r="E20" s="3"/>
      <c r="F20" s="2"/>
      <c r="G20" s="2"/>
      <c r="H20" s="2"/>
      <c r="I20" s="2"/>
      <c r="J20" s="9"/>
      <c r="K20" s="47"/>
      <c r="L20" s="21"/>
      <c r="M20" s="11"/>
      <c r="N20" s="11"/>
      <c r="O20" s="11"/>
      <c r="P20" s="11"/>
      <c r="Q20" s="11"/>
      <c r="R20" s="9"/>
    </row>
    <row r="21" spans="1:18" ht="15.75" x14ac:dyDescent="0.25">
      <c r="A21" s="2"/>
      <c r="B21" s="3"/>
      <c r="C21" s="3"/>
      <c r="D21" s="3"/>
      <c r="E21" s="3"/>
      <c r="F21" s="2"/>
      <c r="G21" s="2"/>
      <c r="H21" s="2"/>
      <c r="I21" s="2"/>
      <c r="J21" s="9"/>
      <c r="K21" s="47"/>
      <c r="L21" s="21"/>
      <c r="M21" s="9"/>
      <c r="N21" s="9"/>
      <c r="O21" s="9"/>
      <c r="P21" s="9"/>
      <c r="Q21" s="9"/>
      <c r="R21" s="9"/>
    </row>
    <row r="22" spans="1:18" x14ac:dyDescent="0.25">
      <c r="A22" s="2"/>
      <c r="B22" s="3"/>
      <c r="C22" s="3"/>
      <c r="D22" s="3"/>
      <c r="E22" s="3"/>
      <c r="F22" s="2"/>
      <c r="G22" s="2"/>
      <c r="H22" s="2"/>
      <c r="I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</row>
  </sheetData>
  <mergeCells count="2">
    <mergeCell ref="K17:K18"/>
    <mergeCell ref="K20:K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титул</vt:lpstr>
      <vt:lpstr>5 "А"</vt:lpstr>
      <vt:lpstr>5 "Б" </vt:lpstr>
      <vt:lpstr>5 кл "В"</vt:lpstr>
      <vt:lpstr>5"Г"</vt:lpstr>
      <vt:lpstr>Лист2</vt:lpstr>
      <vt:lpstr>5 "Д"</vt:lpstr>
      <vt:lpstr>5 "И" </vt:lpstr>
      <vt:lpstr>6"А"</vt:lpstr>
      <vt:lpstr>6 "Б"</vt:lpstr>
      <vt:lpstr>Лист1</vt:lpstr>
      <vt:lpstr>6 "В" </vt:lpstr>
      <vt:lpstr>6 "Д"  </vt:lpstr>
      <vt:lpstr>6 "И"   </vt:lpstr>
      <vt:lpstr>7"А"</vt:lpstr>
      <vt:lpstr>7 "Б"</vt:lpstr>
      <vt:lpstr>7 "В" </vt:lpstr>
      <vt:lpstr>7 "Д"  </vt:lpstr>
      <vt:lpstr>7 "И"  </vt:lpstr>
      <vt:lpstr>8"А"</vt:lpstr>
      <vt:lpstr>8"Б"</vt:lpstr>
      <vt:lpstr>8"В" </vt:lpstr>
      <vt:lpstr>8"Д" </vt:lpstr>
      <vt:lpstr>8"И"  </vt:lpstr>
      <vt:lpstr>9"А"</vt:lpstr>
      <vt:lpstr>9"Б"</vt:lpstr>
      <vt:lpstr>9"В" </vt:lpstr>
      <vt:lpstr>9"Д" </vt:lpstr>
      <vt:lpstr>9"И"  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 Василий Александрович</dc:creator>
  <cp:lastModifiedBy>User</cp:lastModifiedBy>
  <cp:lastPrinted>2023-04-20T07:44:52Z</cp:lastPrinted>
  <dcterms:created xsi:type="dcterms:W3CDTF">2023-04-19T05:43:21Z</dcterms:created>
  <dcterms:modified xsi:type="dcterms:W3CDTF">2024-01-15T06:58:43Z</dcterms:modified>
</cp:coreProperties>
</file>